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M:\BACK-OFFICE\ESTADÍSTICAS-DE-DEUDA\Webpage\Informacion Mensual\2025\Español\05-Mayo\"/>
    </mc:Choice>
  </mc:AlternateContent>
  <xr:revisionPtr revIDLastSave="0" documentId="13_ncr:1_{13A7822C-97DB-4513-B83C-2D2BA34EBC9F}" xr6:coauthVersionLast="47" xr6:coauthVersionMax="47" xr10:uidLastSave="{00000000-0000-0000-0000-000000000000}"/>
  <bookViews>
    <workbookView xWindow="-28920" yWindow="-120" windowWidth="29040" windowHeight="15840" xr2:uid="{CA841805-547B-49CF-93AA-38CD17E337AA}"/>
  </bookViews>
  <sheets>
    <sheet name="En RD$" sheetId="1" r:id="rId1"/>
    <sheet name="En US$" sheetId="2" r:id="rId2"/>
  </sheets>
  <definedNames>
    <definedName name="_xlnm._FilterDatabase" localSheetId="0" hidden="1">'En RD$'!$A$3:$BM$298</definedName>
    <definedName name="_xlnm._FilterDatabase" localSheetId="1" hidden="1">'En US$'!$A$1:$S$334</definedName>
    <definedName name="_xlnm.Print_Area" localSheetId="0">'En RD$'!$B$4:$P$15</definedName>
    <definedName name="_xlnm.Print_Area" localSheetId="1">'En US$'!$B$6:$P$57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9" i="1" l="1"/>
  <c r="P52" i="2"/>
  <c r="C51" i="2"/>
  <c r="C50" i="2"/>
  <c r="N46" i="2"/>
  <c r="L46" i="2"/>
  <c r="H46" i="2"/>
  <c r="P48" i="2"/>
  <c r="O46" i="2"/>
  <c r="M46" i="2"/>
  <c r="K46" i="2"/>
  <c r="I46" i="2"/>
  <c r="G46" i="2"/>
  <c r="P47" i="2"/>
  <c r="P46" i="2" s="1"/>
  <c r="J46" i="2"/>
  <c r="F46" i="2"/>
  <c r="E46" i="2"/>
  <c r="D46" i="2"/>
  <c r="C46" i="2"/>
  <c r="P44" i="2"/>
  <c r="P43" i="2"/>
  <c r="N37" i="2"/>
  <c r="P42" i="2"/>
  <c r="O37" i="2"/>
  <c r="P41" i="2"/>
  <c r="P40" i="2"/>
  <c r="K37" i="2"/>
  <c r="I37" i="2"/>
  <c r="E37" i="2"/>
  <c r="E35" i="2" s="1"/>
  <c r="P39" i="2"/>
  <c r="L37" i="2"/>
  <c r="J37" i="2"/>
  <c r="H37" i="2"/>
  <c r="F37" i="2"/>
  <c r="F35" i="2" s="1"/>
  <c r="P38" i="2"/>
  <c r="P37" i="2" s="1"/>
  <c r="M37" i="2"/>
  <c r="G37" i="2"/>
  <c r="C37" i="2"/>
  <c r="P36" i="2"/>
  <c r="P33" i="2"/>
  <c r="P32" i="2"/>
  <c r="P31" i="2"/>
  <c r="N28" i="2"/>
  <c r="H28" i="2"/>
  <c r="F28" i="2"/>
  <c r="P30" i="2"/>
  <c r="O28" i="2"/>
  <c r="I28" i="2"/>
  <c r="G28" i="2"/>
  <c r="P29" i="2"/>
  <c r="P28" i="2" s="1"/>
  <c r="M28" i="2"/>
  <c r="L28" i="2"/>
  <c r="K28" i="2"/>
  <c r="J28" i="2"/>
  <c r="E28" i="2"/>
  <c r="D28" i="2"/>
  <c r="P26" i="2"/>
  <c r="L19" i="2"/>
  <c r="L17" i="2" s="1"/>
  <c r="P25" i="2"/>
  <c r="M19" i="2"/>
  <c r="M17" i="2" s="1"/>
  <c r="G19" i="2"/>
  <c r="G17" i="2" s="1"/>
  <c r="P24" i="2"/>
  <c r="N19" i="2"/>
  <c r="H19" i="2"/>
  <c r="H17" i="2" s="1"/>
  <c r="P23" i="2"/>
  <c r="P22" i="2"/>
  <c r="J19" i="2"/>
  <c r="J17" i="2" s="1"/>
  <c r="P21" i="2"/>
  <c r="O19" i="2"/>
  <c r="K19" i="2"/>
  <c r="K17" i="2" s="1"/>
  <c r="I19" i="2"/>
  <c r="I17" i="2" s="1"/>
  <c r="E19" i="2"/>
  <c r="E17" i="2" s="1"/>
  <c r="E16" i="2" s="1"/>
  <c r="P20" i="2"/>
  <c r="P19" i="2" s="1"/>
  <c r="P17" i="2" s="1"/>
  <c r="F19" i="2"/>
  <c r="P18" i="2"/>
  <c r="C51" i="1"/>
  <c r="C50" i="1"/>
  <c r="P49" i="1"/>
  <c r="N46" i="1"/>
  <c r="P48" i="1"/>
  <c r="O46" i="1"/>
  <c r="J46" i="1"/>
  <c r="I46" i="1"/>
  <c r="G46" i="1"/>
  <c r="F46" i="1"/>
  <c r="P47" i="1"/>
  <c r="P46" i="1" s="1"/>
  <c r="M46" i="1"/>
  <c r="L46" i="1"/>
  <c r="K46" i="1"/>
  <c r="H46" i="1"/>
  <c r="E46" i="1"/>
  <c r="C46" i="1"/>
  <c r="P44" i="1"/>
  <c r="H37" i="1"/>
  <c r="P43" i="1"/>
  <c r="I37" i="1"/>
  <c r="P42" i="1"/>
  <c r="J37" i="1"/>
  <c r="P41" i="1"/>
  <c r="E37" i="1"/>
  <c r="P40" i="1"/>
  <c r="L37" i="1"/>
  <c r="L35" i="1" s="1"/>
  <c r="P39" i="1"/>
  <c r="O37" i="1"/>
  <c r="M37" i="1"/>
  <c r="K37" i="1"/>
  <c r="G37" i="1"/>
  <c r="F37" i="1"/>
  <c r="P38" i="1"/>
  <c r="P37" i="1" s="1"/>
  <c r="N37" i="1"/>
  <c r="C37" i="1"/>
  <c r="P36" i="1"/>
  <c r="P33" i="1"/>
  <c r="P32" i="1"/>
  <c r="H28" i="1"/>
  <c r="P30" i="1"/>
  <c r="O28" i="1"/>
  <c r="N28" i="1"/>
  <c r="L28" i="1"/>
  <c r="I28" i="1"/>
  <c r="F28" i="1"/>
  <c r="P29" i="1"/>
  <c r="P28" i="1" s="1"/>
  <c r="M28" i="1"/>
  <c r="K28" i="1"/>
  <c r="J28" i="1"/>
  <c r="G28" i="1"/>
  <c r="E28" i="1"/>
  <c r="D28" i="1"/>
  <c r="P26" i="1"/>
  <c r="M19" i="1"/>
  <c r="M17" i="1" s="1"/>
  <c r="P25" i="1"/>
  <c r="H19" i="1"/>
  <c r="P24" i="1"/>
  <c r="O19" i="1"/>
  <c r="P23" i="1"/>
  <c r="D19" i="1"/>
  <c r="D17" i="1" s="1"/>
  <c r="J19" i="1"/>
  <c r="J17" i="1" s="1"/>
  <c r="P21" i="1"/>
  <c r="N19" i="1"/>
  <c r="L19" i="1"/>
  <c r="L17" i="1" s="1"/>
  <c r="K19" i="1"/>
  <c r="K17" i="1" s="1"/>
  <c r="I19" i="1"/>
  <c r="I17" i="1" s="1"/>
  <c r="F19" i="1"/>
  <c r="E19" i="1"/>
  <c r="E17" i="1" s="1"/>
  <c r="P20" i="1"/>
  <c r="G19" i="1"/>
  <c r="G17" i="1" s="1"/>
  <c r="P18" i="1"/>
  <c r="G16" i="2" l="1"/>
  <c r="K35" i="2"/>
  <c r="K16" i="2" s="1"/>
  <c r="N17" i="1"/>
  <c r="E35" i="1"/>
  <c r="L16" i="1"/>
  <c r="O35" i="1"/>
  <c r="O17" i="1"/>
  <c r="G35" i="2"/>
  <c r="M35" i="2"/>
  <c r="M16" i="2" s="1"/>
  <c r="E16" i="1"/>
  <c r="N17" i="2"/>
  <c r="F17" i="1"/>
  <c r="I35" i="1"/>
  <c r="F17" i="2"/>
  <c r="F16" i="2" s="1"/>
  <c r="O17" i="2"/>
  <c r="H35" i="2"/>
  <c r="H16" i="2" s="1"/>
  <c r="I35" i="2"/>
  <c r="I16" i="2" s="1"/>
  <c r="N35" i="1"/>
  <c r="H17" i="1"/>
  <c r="I16" i="1"/>
  <c r="H35" i="1"/>
  <c r="F35" i="1"/>
  <c r="P22" i="1"/>
  <c r="P17" i="1" s="1"/>
  <c r="P16" i="1" s="1"/>
  <c r="G35" i="1"/>
  <c r="G16" i="1" s="1"/>
  <c r="P50" i="2"/>
  <c r="J35" i="1"/>
  <c r="J16" i="1" s="1"/>
  <c r="P51" i="1"/>
  <c r="D19" i="2"/>
  <c r="D17" i="2" s="1"/>
  <c r="D46" i="1"/>
  <c r="K35" i="1"/>
  <c r="K16" i="1" s="1"/>
  <c r="J35" i="2"/>
  <c r="J16" i="2" s="1"/>
  <c r="M35" i="1"/>
  <c r="M16" i="1" s="1"/>
  <c r="D37" i="1"/>
  <c r="D35" i="1" s="1"/>
  <c r="D16" i="1" s="1"/>
  <c r="N35" i="2"/>
  <c r="L35" i="2"/>
  <c r="L16" i="2" s="1"/>
  <c r="D37" i="2"/>
  <c r="O35" i="2"/>
  <c r="P50" i="1" l="1"/>
  <c r="P35" i="1" s="1"/>
  <c r="O16" i="2"/>
  <c r="D35" i="2"/>
  <c r="D16" i="2" s="1"/>
  <c r="N16" i="1"/>
  <c r="F16" i="1"/>
  <c r="H16" i="1"/>
  <c r="N16" i="2"/>
  <c r="P51" i="2"/>
  <c r="P35" i="2" s="1"/>
  <c r="P16" i="2" s="1"/>
  <c r="O16" i="1"/>
</calcChain>
</file>

<file path=xl/sharedStrings.xml><?xml version="1.0" encoding="utf-8"?>
<sst xmlns="http://schemas.openxmlformats.org/spreadsheetml/2006/main" count="102" uniqueCount="46">
  <si>
    <t>DIRECCIÓN GENERAL DE CRÉDITO PÚBLICO</t>
  </si>
  <si>
    <t>MINISTERIO DE HACIENDA</t>
  </si>
  <si>
    <t>REPÚBLICA DOMINICANA</t>
  </si>
  <si>
    <t>Desembolsos Fuentes Externas 2025</t>
  </si>
  <si>
    <t>Cifras Preliminares en DOP</t>
  </si>
  <si>
    <t>Tipo de deuda / acreedor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</si>
  <si>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</si>
  <si>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</si>
  <si>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</si>
  <si>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</si>
  <si>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</si>
  <si>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</si>
  <si>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</si>
  <si>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</si>
  <si>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</si>
  <si>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</si>
  <si>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</si>
  <si>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</si>
  <si>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</si>
  <si>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Proyectos de Inversión</t>
  </si>
  <si>
    <t xml:space="preserve">    de los cuales: intereses y comisiones capitalizados</t>
  </si>
  <si>
    <t>Organismos Multilaterales</t>
  </si>
  <si>
    <t>BCIE</t>
  </si>
  <si>
    <t>BID</t>
  </si>
  <si>
    <t>BIRF</t>
  </si>
  <si>
    <t>BEI</t>
  </si>
  <si>
    <t>CAF</t>
  </si>
  <si>
    <t>FMI</t>
  </si>
  <si>
    <t>Otros</t>
  </si>
  <si>
    <t>Organismos Bilaterales</t>
  </si>
  <si>
    <t>Después de la fecha de corte</t>
  </si>
  <si>
    <t>Otros bilaterales</t>
  </si>
  <si>
    <t>Banca Comercial</t>
  </si>
  <si>
    <t>Bonos Globales</t>
  </si>
  <si>
    <t>Apoyo Presupuestario</t>
  </si>
  <si>
    <t xml:space="preserve">       de los cuales: intereses y comisiones capitalizados</t>
  </si>
  <si>
    <t>Notas</t>
  </si>
  <si>
    <t>1) No se incluyen registros de desembolsos en negativo, producto de devoluciones regularmente por conclusión de proyectos.</t>
  </si>
  <si>
    <t>2) No se incluyen las primas ni intereses corridos de las colocaciones de títulos del Ministerio de Hacienda.</t>
  </si>
  <si>
    <t>Cifras Preliminares en USD</t>
  </si>
  <si>
    <t xml:space="preserve">Julio </t>
  </si>
  <si>
    <t xml:space="preserve">Noviembre </t>
  </si>
  <si>
    <t>bg</t>
  </si>
  <si>
    <t>2) No se incluyen las primas ni intereses corridos  las colocaciones de títulos del Ministerio de Hacienda.</t>
  </si>
  <si>
    <t>3) Monto de bonos globales en febrero no considera monto emitido para recompra de bonos por USD$ 2,473.54 millones en la operación de manejo de pasivos.  Dicha operación está amparada en el artículo 10 de la Ley No. 90-24 sobre Emisión y Colocación de Valores de Deuda Pública.</t>
  </si>
  <si>
    <t>3) Monto de bonos globales en febrero no considera monto emitido para recompra de bonos por RD$153,734.80 millones en la operación de manejo de pasivos.  Dicha operación está amparada en el artículo 10 de la Ley No. 90-24 sobre Emisión y Colocación de Valores de Deuda Pública.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</si>
</sst>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22" x14ac:knownFonts="1">
    <font>
      <sz val="11"/>
      <color theme="1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0"/>
      <name val="Arial"/>
      <family val="2"/>
    </font>
    <font>
      <sz val="11"/>
      <name val="Calibri"/>
      <family val="2"/>
    </font>
    <font>
      <sz val="11"/>
      <color theme="0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name val="Aptos Narrow"/>
      <family val="2"/>
      <scheme val="minor"/>
    </font>
    <font>
      <sz val="10"/>
      <color theme="0"/>
      <name val="Arial"/>
      <family val="2"/>
    </font>
    <font>
      <i/>
      <sz val="10"/>
      <name val="Calibri"/>
      <family val="2"/>
    </font>
    <font>
      <b/>
      <sz val="11"/>
      <color theme="0"/>
      <name val="Aptos Narrow"/>
      <family val="2"/>
      <scheme val="minor"/>
    </font>
    <font>
      <i/>
      <sz val="11"/>
      <name val="Aptos Narrow"/>
      <family val="2"/>
      <scheme val="minor"/>
    </font>
    <font>
      <b/>
      <i/>
      <u/>
      <sz val="10"/>
      <name val="Aptos Narrow"/>
      <family val="2"/>
      <scheme val="minor"/>
    </font>
    <font>
      <sz val="10"/>
      <name val="Aptos Narrow"/>
      <family val="2"/>
      <scheme val="minor"/>
    </font>
    <font>
      <b/>
      <sz val="11"/>
      <name val="Calibri"/>
      <family val="2"/>
    </font>
    <font>
      <i/>
      <sz val="10"/>
      <color theme="0"/>
      <name val="Arial"/>
      <family val="2"/>
    </font>
    <font>
      <i/>
      <sz val="10"/>
      <name val="Aptos Narrow"/>
      <family val="2"/>
      <scheme val="minor"/>
    </font>
    <font>
      <sz val="11"/>
      <color rgb="FFFF0000"/>
      <name val="Aptos Narrow"/>
      <family val="2"/>
      <scheme val="minor"/>
    </font>
    <font>
      <sz val="11"/>
      <color theme="8" tint="-0.499984740745262"/>
      <name val="Calibri"/>
      <family val="2"/>
    </font>
    <font>
      <sz val="11"/>
      <color indexed="9"/>
      <name val="Calibri"/>
      <family val="2"/>
    </font>
    <font>
      <b/>
      <sz val="10"/>
      <name val="Arial"/>
      <family val="2"/>
    </font>
    <font>
      <b/>
      <sz val="10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5198"/>
        <bgColor indexed="64"/>
      </patternFill>
    </fill>
    <fill>
      <patternFill patternType="solid">
        <fgColor rgb="FFE8F3F9"/>
        <bgColor indexed="64"/>
      </patternFill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71">
    <xf numFmtId="0" fontId="0" fillId="0" borderId="0" xfId="0"/>
    <xf numFmtId="0" fontId="2" fillId="2" borderId="0" xfId="1" applyFont="1" applyFill="1" applyAlignment="1">
      <alignment horizontal="center"/>
    </xf>
    <xf numFmtId="0" fontId="4" fillId="2" borderId="0" xfId="1" applyFont="1" applyFill="1"/>
    <xf numFmtId="0" fontId="5" fillId="2" borderId="0" xfId="1" applyFont="1" applyFill="1" applyAlignment="1" applyProtection="1">
      <alignment horizontal="center"/>
      <protection locked="0"/>
    </xf>
    <xf numFmtId="0" fontId="7" fillId="2" borderId="0" xfId="1" applyFont="1" applyFill="1" applyAlignment="1" applyProtection="1">
      <alignment horizontal="center"/>
      <protection locked="0"/>
    </xf>
    <xf numFmtId="0" fontId="8" fillId="2" borderId="0" xfId="1" applyFont="1" applyFill="1" applyAlignment="1">
      <alignment horizontal="center"/>
    </xf>
    <xf numFmtId="0" fontId="3" fillId="2" borderId="0" xfId="1" applyFill="1" applyAlignment="1">
      <alignment horizontal="center"/>
    </xf>
    <xf numFmtId="0" fontId="3" fillId="2" borderId="0" xfId="1" applyFill="1" applyAlignment="1" applyProtection="1">
      <alignment horizontal="center"/>
      <protection locked="0"/>
    </xf>
    <xf numFmtId="0" fontId="5" fillId="2" borderId="0" xfId="1" applyFont="1" applyFill="1" applyAlignment="1">
      <alignment horizontal="center"/>
    </xf>
    <xf numFmtId="0" fontId="2" fillId="2" borderId="0" xfId="1" applyFont="1" applyFill="1" applyAlignment="1" applyProtection="1">
      <alignment horizontal="center" vertical="center"/>
      <protection locked="0"/>
    </xf>
    <xf numFmtId="0" fontId="10" fillId="3" borderId="1" xfId="2" applyFont="1" applyFill="1" applyBorder="1" applyAlignment="1">
      <alignment vertical="center" wrapText="1"/>
    </xf>
    <xf numFmtId="0" fontId="10" fillId="3" borderId="1" xfId="1" applyFont="1" applyFill="1" applyBorder="1" applyAlignment="1">
      <alignment horizontal="center" vertical="center" wrapText="1"/>
    </xf>
    <xf numFmtId="0" fontId="10" fillId="3" borderId="1" xfId="1" applyFont="1" applyFill="1" applyBorder="1" applyAlignment="1">
      <alignment horizontal="center" vertical="center"/>
    </xf>
    <xf numFmtId="0" fontId="4" fillId="2" borderId="0" xfId="1" applyFont="1" applyFill="1" applyAlignment="1">
      <alignment vertical="center"/>
    </xf>
    <xf numFmtId="0" fontId="6" fillId="4" borderId="2" xfId="1" applyFont="1" applyFill="1" applyBorder="1"/>
    <xf numFmtId="164" fontId="6" fillId="4" borderId="2" xfId="1" applyNumberFormat="1" applyFont="1" applyFill="1" applyBorder="1"/>
    <xf numFmtId="4" fontId="4" fillId="2" borderId="0" xfId="1" applyNumberFormat="1" applyFont="1" applyFill="1"/>
    <xf numFmtId="0" fontId="6" fillId="4" borderId="2" xfId="1" applyFont="1" applyFill="1" applyBorder="1" applyAlignment="1">
      <alignment horizontal="left"/>
    </xf>
    <xf numFmtId="164" fontId="6" fillId="4" borderId="2" xfId="3" applyNumberFormat="1" applyFont="1" applyFill="1" applyBorder="1"/>
    <xf numFmtId="0" fontId="11" fillId="4" borderId="3" xfId="1" applyFont="1" applyFill="1" applyBorder="1" applyAlignment="1">
      <alignment horizontal="left"/>
    </xf>
    <xf numFmtId="164" fontId="11" fillId="4" borderId="3" xfId="3" applyNumberFormat="1" applyFont="1" applyFill="1" applyBorder="1"/>
    <xf numFmtId="0" fontId="7" fillId="0" borderId="0" xfId="2" applyFont="1" applyAlignment="1">
      <alignment horizontal="left" indent="1"/>
    </xf>
    <xf numFmtId="164" fontId="6" fillId="2" borderId="0" xfId="3" applyNumberFormat="1" applyFont="1" applyFill="1" applyBorder="1"/>
    <xf numFmtId="0" fontId="11" fillId="2" borderId="0" xfId="1" applyFont="1" applyFill="1" applyAlignment="1">
      <alignment horizontal="left" indent="3"/>
    </xf>
    <xf numFmtId="164" fontId="7" fillId="2" borderId="0" xfId="3" applyNumberFormat="1" applyFont="1" applyFill="1" applyBorder="1"/>
    <xf numFmtId="164" fontId="7" fillId="2" borderId="0" xfId="3" applyNumberFormat="1" applyFont="1" applyFill="1"/>
    <xf numFmtId="164" fontId="7" fillId="0" borderId="0" xfId="3" applyNumberFormat="1" applyFont="1" applyProtection="1"/>
    <xf numFmtId="0" fontId="11" fillId="0" borderId="0" xfId="1" applyFont="1" applyAlignment="1">
      <alignment horizontal="left" indent="3"/>
    </xf>
    <xf numFmtId="164" fontId="6" fillId="0" borderId="0" xfId="3" applyNumberFormat="1" applyFont="1" applyFill="1" applyBorder="1"/>
    <xf numFmtId="164" fontId="7" fillId="0" borderId="0" xfId="3" applyNumberFormat="1" applyFont="1" applyFill="1" applyBorder="1"/>
    <xf numFmtId="0" fontId="4" fillId="0" borderId="0" xfId="1" applyFont="1"/>
    <xf numFmtId="0" fontId="7" fillId="2" borderId="0" xfId="1" applyFont="1" applyFill="1" applyAlignment="1">
      <alignment horizontal="left" indent="3"/>
    </xf>
    <xf numFmtId="0" fontId="6" fillId="5" borderId="0" xfId="1" applyFont="1" applyFill="1" applyAlignment="1">
      <alignment horizontal="left"/>
    </xf>
    <xf numFmtId="164" fontId="6" fillId="5" borderId="0" xfId="3" applyNumberFormat="1" applyFont="1" applyFill="1" applyBorder="1"/>
    <xf numFmtId="0" fontId="11" fillId="5" borderId="3" xfId="1" applyFont="1" applyFill="1" applyBorder="1" applyAlignment="1">
      <alignment horizontal="left"/>
    </xf>
    <xf numFmtId="164" fontId="11" fillId="5" borderId="3" xfId="3" applyNumberFormat="1" applyFont="1" applyFill="1" applyBorder="1"/>
    <xf numFmtId="0" fontId="3" fillId="2" borderId="4" xfId="1" applyFill="1" applyBorder="1"/>
    <xf numFmtId="164" fontId="3" fillId="2" borderId="4" xfId="1" applyNumberFormat="1" applyFill="1" applyBorder="1"/>
    <xf numFmtId="0" fontId="3" fillId="2" borderId="0" xfId="1" applyFill="1"/>
    <xf numFmtId="164" fontId="3" fillId="2" borderId="0" xfId="1" applyNumberFormat="1" applyFill="1"/>
    <xf numFmtId="0" fontId="12" fillId="2" borderId="0" xfId="1" applyFont="1" applyFill="1"/>
    <xf numFmtId="164" fontId="13" fillId="2" borderId="0" xfId="1" applyNumberFormat="1" applyFont="1" applyFill="1"/>
    <xf numFmtId="0" fontId="13" fillId="2" borderId="0" xfId="4" applyFont="1" applyFill="1" applyAlignment="1">
      <alignment vertical="center"/>
    </xf>
    <xf numFmtId="0" fontId="2" fillId="0" borderId="0" xfId="1" applyFont="1" applyAlignment="1">
      <alignment horizontal="center"/>
    </xf>
    <xf numFmtId="0" fontId="4" fillId="2" borderId="0" xfId="1" applyFont="1" applyFill="1" applyAlignment="1">
      <alignment horizontal="center"/>
    </xf>
    <xf numFmtId="0" fontId="4" fillId="2" borderId="0" xfId="1" applyFont="1" applyFill="1" applyAlignment="1" applyProtection="1">
      <alignment horizontal="center"/>
      <protection locked="0"/>
    </xf>
    <xf numFmtId="0" fontId="15" fillId="2" borderId="0" xfId="1" applyFont="1" applyFill="1" applyAlignment="1">
      <alignment horizontal="center"/>
    </xf>
    <xf numFmtId="0" fontId="16" fillId="2" borderId="0" xfId="1" applyFont="1" applyFill="1" applyAlignment="1" applyProtection="1">
      <alignment horizontal="center"/>
      <protection locked="0"/>
    </xf>
    <xf numFmtId="0" fontId="17" fillId="2" borderId="0" xfId="1" applyFont="1" applyFill="1" applyAlignment="1">
      <alignment horizontal="center"/>
    </xf>
    <xf numFmtId="0" fontId="17" fillId="2" borderId="0" xfId="1" applyFont="1" applyFill="1" applyAlignment="1" applyProtection="1">
      <alignment horizontal="center"/>
      <protection locked="0"/>
    </xf>
    <xf numFmtId="164" fontId="5" fillId="2" borderId="0" xfId="1" applyNumberFormat="1" applyFont="1" applyFill="1" applyAlignment="1" applyProtection="1">
      <alignment horizontal="center"/>
      <protection locked="0"/>
    </xf>
    <xf numFmtId="0" fontId="10" fillId="3" borderId="5" xfId="2" applyFont="1" applyFill="1" applyBorder="1" applyAlignment="1">
      <alignment vertical="center" wrapText="1"/>
    </xf>
    <xf numFmtId="0" fontId="4" fillId="0" borderId="0" xfId="1" applyFont="1" applyAlignment="1">
      <alignment wrapText="1"/>
    </xf>
    <xf numFmtId="43" fontId="18" fillId="2" borderId="0" xfId="1" applyNumberFormat="1" applyFont="1" applyFill="1"/>
    <xf numFmtId="164" fontId="18" fillId="2" borderId="0" xfId="1" applyNumberFormat="1" applyFont="1" applyFill="1"/>
    <xf numFmtId="0" fontId="18" fillId="2" borderId="0" xfId="1" applyFont="1" applyFill="1"/>
    <xf numFmtId="0" fontId="19" fillId="2" borderId="0" xfId="1" applyFont="1" applyFill="1"/>
    <xf numFmtId="0" fontId="19" fillId="0" borderId="0" xfId="1" applyFont="1"/>
    <xf numFmtId="0" fontId="3" fillId="2" borderId="4" xfId="2" applyFill="1" applyBorder="1" applyAlignment="1">
      <alignment horizontal="left" indent="4"/>
    </xf>
    <xf numFmtId="164" fontId="3" fillId="2" borderId="4" xfId="3" applyNumberFormat="1" applyFont="1" applyFill="1" applyBorder="1"/>
    <xf numFmtId="164" fontId="20" fillId="2" borderId="4" xfId="3" applyNumberFormat="1" applyFont="1" applyFill="1" applyBorder="1"/>
    <xf numFmtId="0" fontId="3" fillId="2" borderId="0" xfId="2" applyFill="1" applyAlignment="1">
      <alignment horizontal="left" indent="4"/>
    </xf>
    <xf numFmtId="164" fontId="3" fillId="2" borderId="0" xfId="3" applyNumberFormat="1" applyFont="1" applyFill="1" applyBorder="1"/>
    <xf numFmtId="164" fontId="20" fillId="2" borderId="0" xfId="3" applyNumberFormat="1" applyFont="1" applyFill="1" applyBorder="1"/>
    <xf numFmtId="164" fontId="13" fillId="2" borderId="0" xfId="3" applyNumberFormat="1" applyFont="1" applyFill="1" applyBorder="1"/>
    <xf numFmtId="164" fontId="21" fillId="2" borderId="0" xfId="3" applyNumberFormat="1" applyFont="1" applyFill="1" applyBorder="1"/>
    <xf numFmtId="0" fontId="13" fillId="2" borderId="0" xfId="1" applyFont="1" applyFill="1" applyAlignment="1">
      <alignment horizontal="left" vertical="center" wrapText="1"/>
    </xf>
    <xf numFmtId="0" fontId="6" fillId="2" borderId="0" xfId="1" applyFont="1" applyFill="1" applyAlignment="1">
      <alignment horizontal="center"/>
    </xf>
    <xf numFmtId="0" fontId="9" fillId="2" borderId="0" xfId="1" applyFont="1" applyFill="1" applyAlignment="1">
      <alignment horizontal="center"/>
    </xf>
    <xf numFmtId="0" fontId="14" fillId="2" borderId="0" xfId="1" applyFont="1" applyFill="1" applyAlignment="1">
      <alignment horizontal="center"/>
    </xf>
    <xf numFmtId="43" fontId="4" fillId="2" borderId="0" xfId="5" applyFont="1" applyFill="1"/>
  </cellXfs>
  <cellStyles count="6">
    <cellStyle name="Comma" xfId="5" builtinId="3"/>
    <cellStyle name="Comma 4" xfId="3" xr:uid="{2F5290BE-9CCE-4B30-B3D9-374FEFF065C6}"/>
    <cellStyle name="Normal" xfId="0" builtinId="0"/>
    <cellStyle name="Normal 2 2" xfId="1" xr:uid="{57F78FE8-41E1-4FFB-A934-51CB7E557678}"/>
    <cellStyle name="Normal 2 2 5" xfId="4" xr:uid="{49ECAE49-4189-4817-818A-6D305910661A}"/>
    <cellStyle name="Normal 4" xfId="2" xr:uid="{16B5C49D-86C9-4C8A-B54E-E6A56DDC7BD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sv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svg"/><Relationship Id="rId2" Type="http://schemas.openxmlformats.org/officeDocument/2006/relationships/image" Target="../media/image2.png"/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411710</xdr:colOff>
      <xdr:row>0</xdr:row>
      <xdr:rowOff>120941</xdr:rowOff>
    </xdr:from>
    <xdr:to>
      <xdr:col>6</xdr:col>
      <xdr:colOff>603212</xdr:colOff>
      <xdr:row>6</xdr:row>
      <xdr:rowOff>17898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6970C73-CB9F-4F1A-9628-D350090454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74385" y="120941"/>
          <a:ext cx="1277352" cy="1039957"/>
        </a:xfrm>
        <a:prstGeom prst="rect">
          <a:avLst/>
        </a:prstGeom>
      </xdr:spPr>
    </xdr:pic>
    <xdr:clientData/>
  </xdr:twoCellAnchor>
  <xdr:twoCellAnchor editAs="oneCell">
    <xdr:from>
      <xdr:col>8</xdr:col>
      <xdr:colOff>799354</xdr:colOff>
      <xdr:row>1</xdr:row>
      <xdr:rowOff>106656</xdr:rowOff>
    </xdr:from>
    <xdr:to>
      <xdr:col>9</xdr:col>
      <xdr:colOff>558810</xdr:colOff>
      <xdr:row>6</xdr:row>
      <xdr:rowOff>17757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A5E51BC9-D1CA-45BF-8A9F-76F194CDCF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10145760" y="297156"/>
          <a:ext cx="842925" cy="86360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346984</xdr:colOff>
      <xdr:row>0</xdr:row>
      <xdr:rowOff>179446</xdr:rowOff>
    </xdr:from>
    <xdr:to>
      <xdr:col>5</xdr:col>
      <xdr:colOff>787400</xdr:colOff>
      <xdr:row>6</xdr:row>
      <xdr:rowOff>166834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0A9FA08-704D-4723-BC39-3E8F2725EA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38059" y="179446"/>
          <a:ext cx="1402441" cy="1130388"/>
        </a:xfrm>
        <a:prstGeom prst="rect">
          <a:avLst/>
        </a:prstGeom>
      </xdr:spPr>
    </xdr:pic>
    <xdr:clientData/>
  </xdr:twoCellAnchor>
  <xdr:twoCellAnchor editAs="oneCell">
    <xdr:from>
      <xdr:col>8</xdr:col>
      <xdr:colOff>393702</xdr:colOff>
      <xdr:row>2</xdr:row>
      <xdr:rowOff>4990</xdr:rowOff>
    </xdr:from>
    <xdr:to>
      <xdr:col>9</xdr:col>
      <xdr:colOff>381063</xdr:colOff>
      <xdr:row>6</xdr:row>
      <xdr:rowOff>91170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7013570-D593-4385-BC51-9B5CDE8B0A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8604252" y="385990"/>
          <a:ext cx="835086" cy="8481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EF1CAC-5044-471D-8443-139586E920A6}">
  <sheetPr>
    <pageSetUpPr fitToPage="1"/>
  </sheetPr>
  <dimension ref="A4:AC59"/>
  <sheetViews>
    <sheetView showGridLines="0" tabSelected="1" topLeftCell="B1" zoomScale="80" zoomScaleNormal="80" workbookViewId="0">
      <selection activeCell="B1" sqref="B1"/>
    </sheetView>
  </sheetViews>
  <sheetFormatPr defaultColWidth="9.140625" defaultRowHeight="15" x14ac:dyDescent="0.25"/>
  <cols>
    <col min="1" max="1" width="10.140625" style="2" hidden="1" customWidth="1"/>
    <col min="2" max="2" width="4" style="43" customWidth="1"/>
    <col min="3" max="3" width="53.85546875" style="30" customWidth="1"/>
    <col min="4" max="5" width="17.28515625" style="2" bestFit="1" customWidth="1"/>
    <col min="6" max="7" width="16.28515625" style="2" bestFit="1" customWidth="1"/>
    <col min="8" max="8" width="15.140625" style="2" bestFit="1" customWidth="1"/>
    <col min="9" max="9" width="16.28515625" style="2" bestFit="1" customWidth="1"/>
    <col min="10" max="10" width="17.28515625" style="2" bestFit="1" customWidth="1"/>
    <col min="11" max="11" width="15.140625" style="2" bestFit="1" customWidth="1"/>
    <col min="12" max="12" width="16.28515625" style="2" bestFit="1" customWidth="1"/>
    <col min="13" max="13" width="15.140625" style="2" bestFit="1" customWidth="1"/>
    <col min="14" max="15" width="16.28515625" style="2" bestFit="1" customWidth="1"/>
    <col min="16" max="16" width="17.28515625" style="2" bestFit="1" customWidth="1"/>
    <col min="17" max="17" width="18.7109375" style="30" bestFit="1" customWidth="1"/>
    <col min="18" max="19" width="13.42578125" style="30" bestFit="1" customWidth="1"/>
    <col min="20" max="21" width="9.140625" style="30"/>
    <col min="22" max="22" width="10.85546875" style="30" bestFit="1" customWidth="1"/>
    <col min="23" max="16384" width="9.140625" style="30"/>
  </cols>
  <sheetData>
    <row r="4" spans="2:29" s="2" customFormat="1" x14ac:dyDescent="0.25">
      <c r="B4" s="1"/>
    </row>
    <row r="5" spans="2:29" s="2" customFormat="1" x14ac:dyDescent="0.25">
      <c r="B5" s="1"/>
    </row>
    <row r="6" spans="2:29" s="2" customFormat="1" x14ac:dyDescent="0.25">
      <c r="B6" s="1"/>
    </row>
    <row r="7" spans="2:29" s="2" customFormat="1" x14ac:dyDescent="0.25">
      <c r="B7" s="1"/>
    </row>
    <row r="8" spans="2:29" s="4" customFormat="1" x14ac:dyDescent="0.25">
      <c r="B8" s="3"/>
      <c r="C8" s="67" t="s">
        <v>0</v>
      </c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</row>
    <row r="9" spans="2:29" s="4" customFormat="1" x14ac:dyDescent="0.25">
      <c r="B9" s="3"/>
      <c r="C9" s="67" t="s">
        <v>1</v>
      </c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</row>
    <row r="10" spans="2:29" s="4" customFormat="1" x14ac:dyDescent="0.25">
      <c r="B10" s="3"/>
      <c r="C10" s="67" t="s">
        <v>2</v>
      </c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67"/>
    </row>
    <row r="11" spans="2:29" s="4" customFormat="1" ht="5.25" customHeight="1" x14ac:dyDescent="0.25">
      <c r="B11" s="5"/>
      <c r="C11" s="6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</row>
    <row r="12" spans="2:29" s="4" customFormat="1" x14ac:dyDescent="0.25">
      <c r="B12" s="3"/>
      <c r="C12" s="67" t="s">
        <v>3</v>
      </c>
      <c r="D12" s="67"/>
      <c r="E12" s="67"/>
      <c r="F12" s="67"/>
      <c r="G12" s="67"/>
      <c r="H12" s="67"/>
      <c r="I12" s="67"/>
      <c r="J12" s="67"/>
      <c r="K12" s="67"/>
      <c r="L12" s="67"/>
      <c r="M12" s="67"/>
      <c r="N12" s="67"/>
      <c r="O12" s="67"/>
      <c r="P12" s="67"/>
    </row>
    <row r="13" spans="2:29" s="4" customFormat="1" x14ac:dyDescent="0.25">
      <c r="B13" s="5"/>
      <c r="C13" s="68" t="s">
        <v>4</v>
      </c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</row>
    <row r="14" spans="2:29" s="4" customFormat="1" ht="4.5" customHeight="1" x14ac:dyDescent="0.25">
      <c r="B14" s="8"/>
      <c r="D14" s="3">
        <v>2</v>
      </c>
      <c r="E14" s="3">
        <v>3</v>
      </c>
      <c r="F14" s="3">
        <v>4</v>
      </c>
      <c r="G14" s="3">
        <v>6</v>
      </c>
      <c r="H14" s="3">
        <v>7</v>
      </c>
      <c r="I14" s="3">
        <v>8</v>
      </c>
      <c r="J14" s="3">
        <v>10</v>
      </c>
      <c r="K14" s="3">
        <v>11</v>
      </c>
      <c r="L14" s="3">
        <v>12</v>
      </c>
      <c r="M14" s="3">
        <v>14</v>
      </c>
      <c r="N14" s="3">
        <v>15</v>
      </c>
      <c r="O14" s="3">
        <v>16</v>
      </c>
    </row>
    <row r="15" spans="2:29" s="13" customFormat="1" x14ac:dyDescent="0.25">
      <c r="B15" s="9"/>
      <c r="C15" s="10" t="s">
        <v>5</v>
      </c>
      <c r="D15" s="11" t="s">
        <v>6</v>
      </c>
      <c r="E15" s="11" t="s">
        <v>7</v>
      </c>
      <c r="F15" s="11" t="s">
        <v>8</v>
      </c>
      <c r="G15" s="11" t="s">
        <v>9</v>
      </c>
      <c r="H15" s="11" t="s">
        <v>10</v>
      </c>
      <c r="I15" s="11" t="s">
        <v>11</v>
      </c>
      <c r="J15" s="11" t="s">
        <v>12</v>
      </c>
      <c r="K15" s="11" t="s">
        <v>13</v>
      </c>
      <c r="L15" s="11" t="s">
        <v>14</v>
      </c>
      <c r="M15" s="11" t="s">
        <v>15</v>
      </c>
      <c r="N15" s="11" t="s">
        <v>16</v>
      </c>
      <c r="O15" s="11" t="s">
        <v>17</v>
      </c>
      <c r="P15" s="12" t="s">
        <v>18</v>
      </c>
    </row>
    <row r="16" spans="2:29" s="2" customFormat="1" x14ac:dyDescent="0.25">
      <c r="B16" s="1"/>
      <c r="C16" s="14" t="s">
        <v>18</v>
      </c>
      <c r="D16" s="15">
        <f t="shared" ref="D16:O16" si="0">+D17+D35</f>
        <v>15874728032.642</v>
      </c>
      <c r="E16" s="15">
        <f t="shared" si="0"/>
        <v>161846015372.90997</v>
      </c>
      <c r="F16" s="15">
        <f t="shared" si="0"/>
        <v>10434758499.784</v>
      </c>
      <c r="G16" s="15">
        <f t="shared" si="0"/>
        <v>25565736136.259998</v>
      </c>
      <c r="H16" s="15">
        <f t="shared" si="0"/>
        <v>1169389530.7</v>
      </c>
      <c r="I16" s="15">
        <f t="shared" si="0"/>
        <v>0</v>
      </c>
      <c r="J16" s="15">
        <f t="shared" si="0"/>
        <v>0</v>
      </c>
      <c r="K16" s="15">
        <f t="shared" si="0"/>
        <v>0</v>
      </c>
      <c r="L16" s="15">
        <f t="shared" si="0"/>
        <v>0</v>
      </c>
      <c r="M16" s="15">
        <f t="shared" si="0"/>
        <v>0</v>
      </c>
      <c r="N16" s="15">
        <f t="shared" si="0"/>
        <v>0</v>
      </c>
      <c r="O16" s="15">
        <f t="shared" si="0"/>
        <v>0</v>
      </c>
      <c r="P16" s="15">
        <f>+P17+P35</f>
        <v>214890627572.29596</v>
      </c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</row>
    <row r="17" spans="3:29" s="2" customFormat="1" x14ac:dyDescent="0.25">
      <c r="C17" s="17" t="s">
        <v>19</v>
      </c>
      <c r="D17" s="18">
        <f>D19+D28+D32+D33</f>
        <v>3678608032.6420002</v>
      </c>
      <c r="E17" s="18">
        <f t="shared" ref="E17:O17" si="1">E19+E28+E32+E33</f>
        <v>2292727200</v>
      </c>
      <c r="F17" s="18">
        <f t="shared" si="1"/>
        <v>7637022387.1689997</v>
      </c>
      <c r="G17" s="18">
        <f t="shared" si="1"/>
        <v>1647838836.26</v>
      </c>
      <c r="H17" s="18">
        <f t="shared" si="1"/>
        <v>1169389530.7</v>
      </c>
      <c r="I17" s="18">
        <f t="shared" si="1"/>
        <v>0</v>
      </c>
      <c r="J17" s="18">
        <f t="shared" si="1"/>
        <v>0</v>
      </c>
      <c r="K17" s="18">
        <f t="shared" si="1"/>
        <v>0</v>
      </c>
      <c r="L17" s="18">
        <f t="shared" si="1"/>
        <v>0</v>
      </c>
      <c r="M17" s="18">
        <f t="shared" si="1"/>
        <v>0</v>
      </c>
      <c r="N17" s="18">
        <f t="shared" si="1"/>
        <v>0</v>
      </c>
      <c r="O17" s="18">
        <f t="shared" si="1"/>
        <v>0</v>
      </c>
      <c r="P17" s="18">
        <f t="shared" ref="P17" si="2">+P19+P28+P32+P33</f>
        <v>16425585986.771002</v>
      </c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</row>
    <row r="18" spans="3:29" s="2" customFormat="1" x14ac:dyDescent="0.25">
      <c r="C18" s="19" t="s">
        <v>20</v>
      </c>
      <c r="D18" s="20">
        <v>6137460</v>
      </c>
      <c r="E18" s="20">
        <v>0</v>
      </c>
      <c r="F18" s="20">
        <v>0</v>
      </c>
      <c r="G18" s="20">
        <v>33162525</v>
      </c>
      <c r="H18" s="20">
        <v>0</v>
      </c>
      <c r="I18" s="20">
        <v>0</v>
      </c>
      <c r="J18" s="20">
        <v>0</v>
      </c>
      <c r="K18" s="20">
        <v>0</v>
      </c>
      <c r="L18" s="20">
        <v>0</v>
      </c>
      <c r="M18" s="20">
        <v>0</v>
      </c>
      <c r="N18" s="20">
        <v>0</v>
      </c>
      <c r="O18" s="20">
        <v>0</v>
      </c>
      <c r="P18" s="20">
        <f t="shared" ref="P18:P51" si="3">SUM(D18:O18)</f>
        <v>39299985</v>
      </c>
      <c r="Q18" s="70"/>
      <c r="R18" s="70"/>
      <c r="S18" s="70"/>
      <c r="T18" s="70"/>
      <c r="U18" s="70"/>
      <c r="V18" s="70"/>
      <c r="W18" s="70"/>
      <c r="X18" s="70"/>
      <c r="Y18" s="70"/>
      <c r="Z18" s="70"/>
      <c r="AA18" s="70"/>
      <c r="AB18" s="70"/>
      <c r="AC18" s="70"/>
    </row>
    <row r="19" spans="3:29" s="2" customFormat="1" x14ac:dyDescent="0.25">
      <c r="C19" s="21" t="s">
        <v>21</v>
      </c>
      <c r="D19" s="22">
        <f>SUM(D20:D26)</f>
        <v>3678608032.6420002</v>
      </c>
      <c r="E19" s="22">
        <f t="shared" ref="E19:O19" si="4">SUM(E20:E26)</f>
        <v>2292727200</v>
      </c>
      <c r="F19" s="22">
        <f t="shared" si="4"/>
        <v>1629190276.8529999</v>
      </c>
      <c r="G19" s="22">
        <f t="shared" si="4"/>
        <v>1647838836.26</v>
      </c>
      <c r="H19" s="22">
        <f t="shared" si="4"/>
        <v>1169389530.7</v>
      </c>
      <c r="I19" s="22">
        <f t="shared" si="4"/>
        <v>0</v>
      </c>
      <c r="J19" s="22">
        <f t="shared" si="4"/>
        <v>0</v>
      </c>
      <c r="K19" s="22">
        <f t="shared" si="4"/>
        <v>0</v>
      </c>
      <c r="L19" s="22">
        <f t="shared" si="4"/>
        <v>0</v>
      </c>
      <c r="M19" s="22">
        <f t="shared" si="4"/>
        <v>0</v>
      </c>
      <c r="N19" s="22">
        <f t="shared" si="4"/>
        <v>0</v>
      </c>
      <c r="O19" s="22">
        <f t="shared" si="4"/>
        <v>0</v>
      </c>
      <c r="P19" s="22">
        <f>SUM(P20:P26)</f>
        <v>10417753876.455002</v>
      </c>
      <c r="Q19" s="70"/>
      <c r="R19" s="70"/>
      <c r="S19" s="70"/>
      <c r="T19" s="70"/>
      <c r="U19" s="70"/>
      <c r="V19" s="70"/>
      <c r="W19" s="70"/>
      <c r="X19" s="70"/>
      <c r="Y19" s="70"/>
      <c r="Z19" s="70"/>
      <c r="AA19" s="70"/>
      <c r="AB19" s="70"/>
      <c r="AC19" s="70"/>
    </row>
    <row r="20" spans="3:29" s="2" customFormat="1" x14ac:dyDescent="0.25">
      <c r="C20" s="23" t="s">
        <v>22</v>
      </c>
      <c r="D20" s="22">
        <v>0</v>
      </c>
      <c r="E20" s="24">
        <v>1673071200</v>
      </c>
      <c r="F20" s="22">
        <v>0</v>
      </c>
      <c r="G20" s="24">
        <v>1147076940</v>
      </c>
      <c r="H20" s="22">
        <v>0</v>
      </c>
      <c r="I20" s="24">
        <v>0</v>
      </c>
      <c r="J20" s="24">
        <v>0</v>
      </c>
      <c r="K20" s="24">
        <v>0</v>
      </c>
      <c r="L20" s="24">
        <v>0</v>
      </c>
      <c r="M20" s="25">
        <v>0</v>
      </c>
      <c r="N20" s="25">
        <v>0</v>
      </c>
      <c r="O20" s="24">
        <v>0</v>
      </c>
      <c r="P20" s="24">
        <f t="shared" si="3"/>
        <v>2820148140</v>
      </c>
      <c r="Q20" s="70"/>
      <c r="R20" s="70"/>
      <c r="S20" s="70"/>
      <c r="T20" s="70"/>
      <c r="U20" s="70"/>
      <c r="V20" s="70"/>
      <c r="W20" s="70"/>
      <c r="X20" s="70"/>
      <c r="Y20" s="70"/>
      <c r="Z20" s="70"/>
      <c r="AA20" s="70"/>
      <c r="AB20" s="70"/>
      <c r="AC20" s="70"/>
    </row>
    <row r="21" spans="3:29" s="2" customFormat="1" x14ac:dyDescent="0.25">
      <c r="C21" s="23" t="s">
        <v>23</v>
      </c>
      <c r="D21" s="24">
        <v>3672470572.6420002</v>
      </c>
      <c r="E21" s="24">
        <v>0</v>
      </c>
      <c r="F21" s="24">
        <v>1560385716.8529999</v>
      </c>
      <c r="G21" s="24">
        <v>408777571.25999999</v>
      </c>
      <c r="H21" s="24">
        <v>703540800</v>
      </c>
      <c r="I21" s="24">
        <v>0</v>
      </c>
      <c r="J21" s="24">
        <v>0</v>
      </c>
      <c r="K21" s="24">
        <v>0</v>
      </c>
      <c r="L21" s="24">
        <v>0</v>
      </c>
      <c r="M21" s="26">
        <v>0</v>
      </c>
      <c r="N21" s="24">
        <v>0</v>
      </c>
      <c r="O21" s="24">
        <v>0</v>
      </c>
      <c r="P21" s="24">
        <f t="shared" si="3"/>
        <v>6345174660.7550001</v>
      </c>
      <c r="Q21" s="70"/>
      <c r="R21" s="70"/>
      <c r="S21" s="70"/>
      <c r="T21" s="70"/>
      <c r="U21" s="70"/>
      <c r="V21" s="70"/>
      <c r="W21" s="70"/>
      <c r="X21" s="70"/>
      <c r="Y21" s="70"/>
      <c r="Z21" s="70"/>
      <c r="AA21" s="70"/>
      <c r="AB21" s="70"/>
      <c r="AC21" s="70"/>
    </row>
    <row r="22" spans="3:29" s="2" customFormat="1" x14ac:dyDescent="0.25">
      <c r="C22" s="23" t="s">
        <v>24</v>
      </c>
      <c r="D22" s="24">
        <v>6137460</v>
      </c>
      <c r="E22" s="24">
        <v>619656000</v>
      </c>
      <c r="F22" s="24">
        <v>0</v>
      </c>
      <c r="G22" s="24">
        <v>91984325</v>
      </c>
      <c r="H22" s="24">
        <v>465848730.69999999</v>
      </c>
      <c r="I22" s="24">
        <v>0</v>
      </c>
      <c r="J22" s="24">
        <v>0</v>
      </c>
      <c r="K22" s="24">
        <v>0</v>
      </c>
      <c r="L22" s="24">
        <v>0</v>
      </c>
      <c r="M22" s="24">
        <v>0</v>
      </c>
      <c r="N22" s="24">
        <v>0</v>
      </c>
      <c r="O22" s="24">
        <v>0</v>
      </c>
      <c r="P22" s="24">
        <f>SUM(D22:O22)</f>
        <v>1183626515.7</v>
      </c>
      <c r="Q22" s="70"/>
      <c r="R22" s="70"/>
      <c r="S22" s="70"/>
      <c r="T22" s="70"/>
      <c r="U22" s="70"/>
      <c r="V22" s="70"/>
      <c r="W22" s="70"/>
      <c r="X22" s="70"/>
      <c r="Y22" s="70"/>
      <c r="Z22" s="70"/>
      <c r="AA22" s="70"/>
      <c r="AB22" s="70"/>
      <c r="AC22" s="70"/>
    </row>
    <row r="23" spans="3:29" s="2" customFormat="1" x14ac:dyDescent="0.25">
      <c r="C23" s="23" t="s">
        <v>25</v>
      </c>
      <c r="D23" s="24">
        <v>0</v>
      </c>
      <c r="E23" s="24">
        <v>0</v>
      </c>
      <c r="F23" s="24">
        <v>0</v>
      </c>
      <c r="G23" s="24">
        <v>0</v>
      </c>
      <c r="H23" s="24">
        <v>0</v>
      </c>
      <c r="I23" s="24">
        <v>0</v>
      </c>
      <c r="J23" s="24">
        <v>0</v>
      </c>
      <c r="K23" s="22">
        <v>0</v>
      </c>
      <c r="L23" s="22">
        <v>0</v>
      </c>
      <c r="M23" s="22">
        <v>0</v>
      </c>
      <c r="N23" s="22">
        <v>0</v>
      </c>
      <c r="O23" s="24">
        <v>0</v>
      </c>
      <c r="P23" s="24">
        <f t="shared" si="3"/>
        <v>0</v>
      </c>
      <c r="Q23" s="70"/>
      <c r="R23" s="70"/>
      <c r="S23" s="70"/>
      <c r="T23" s="70"/>
      <c r="U23" s="70"/>
      <c r="V23" s="70"/>
      <c r="W23" s="70"/>
      <c r="X23" s="70"/>
      <c r="Y23" s="70"/>
      <c r="Z23" s="70"/>
      <c r="AA23" s="70"/>
      <c r="AB23" s="70"/>
      <c r="AC23" s="70"/>
    </row>
    <row r="24" spans="3:29" s="2" customFormat="1" x14ac:dyDescent="0.25">
      <c r="C24" s="23" t="s">
        <v>26</v>
      </c>
      <c r="D24" s="22">
        <v>0</v>
      </c>
      <c r="E24" s="22">
        <v>0</v>
      </c>
      <c r="F24" s="22">
        <v>0</v>
      </c>
      <c r="G24" s="22">
        <v>0</v>
      </c>
      <c r="H24" s="24">
        <v>0</v>
      </c>
      <c r="I24" s="22">
        <v>0</v>
      </c>
      <c r="J24" s="22">
        <v>0</v>
      </c>
      <c r="K24" s="22">
        <v>0</v>
      </c>
      <c r="L24" s="22">
        <v>0</v>
      </c>
      <c r="M24" s="22">
        <v>0</v>
      </c>
      <c r="N24" s="22">
        <v>0</v>
      </c>
      <c r="O24" s="22">
        <v>0</v>
      </c>
      <c r="P24" s="24">
        <f t="shared" si="3"/>
        <v>0</v>
      </c>
      <c r="Q24" s="70"/>
      <c r="R24" s="70"/>
      <c r="S24" s="70"/>
      <c r="T24" s="70"/>
      <c r="U24" s="70"/>
      <c r="V24" s="70"/>
      <c r="W24" s="70"/>
      <c r="X24" s="70"/>
      <c r="Y24" s="70"/>
      <c r="Z24" s="70"/>
      <c r="AA24" s="70"/>
      <c r="AB24" s="70"/>
      <c r="AC24" s="70"/>
    </row>
    <row r="25" spans="3:29" x14ac:dyDescent="0.25">
      <c r="C25" s="27" t="s">
        <v>27</v>
      </c>
      <c r="D25" s="28">
        <v>0</v>
      </c>
      <c r="E25" s="28">
        <v>0</v>
      </c>
      <c r="F25" s="28">
        <v>0</v>
      </c>
      <c r="G25" s="28">
        <v>0</v>
      </c>
      <c r="H25" s="28">
        <v>0</v>
      </c>
      <c r="I25" s="28">
        <v>0</v>
      </c>
      <c r="J25" s="28">
        <v>0</v>
      </c>
      <c r="K25" s="28">
        <v>0</v>
      </c>
      <c r="L25" s="28">
        <v>0</v>
      </c>
      <c r="M25" s="28">
        <v>0</v>
      </c>
      <c r="N25" s="28">
        <v>0</v>
      </c>
      <c r="O25" s="28">
        <v>0</v>
      </c>
      <c r="P25" s="29">
        <f t="shared" si="3"/>
        <v>0</v>
      </c>
      <c r="Q25" s="70"/>
      <c r="R25" s="70"/>
      <c r="S25" s="70"/>
      <c r="T25" s="70"/>
      <c r="U25" s="70"/>
      <c r="V25" s="70"/>
      <c r="W25" s="70"/>
      <c r="X25" s="70"/>
      <c r="Y25" s="70"/>
      <c r="Z25" s="70"/>
      <c r="AA25" s="70"/>
      <c r="AB25" s="70"/>
      <c r="AC25" s="70"/>
    </row>
    <row r="26" spans="3:29" s="2" customFormat="1" x14ac:dyDescent="0.25">
      <c r="C26" s="23" t="s">
        <v>28</v>
      </c>
      <c r="D26" s="24">
        <v>0</v>
      </c>
      <c r="E26" s="24">
        <v>0</v>
      </c>
      <c r="F26" s="24">
        <v>68804560</v>
      </c>
      <c r="G26" s="24">
        <v>0</v>
      </c>
      <c r="H26" s="24">
        <v>0</v>
      </c>
      <c r="I26" s="24">
        <v>0</v>
      </c>
      <c r="J26" s="24">
        <v>0</v>
      </c>
      <c r="K26" s="24">
        <v>0</v>
      </c>
      <c r="L26" s="24">
        <v>0</v>
      </c>
      <c r="M26" s="24">
        <v>0</v>
      </c>
      <c r="N26" s="24">
        <v>0</v>
      </c>
      <c r="O26" s="24">
        <v>0</v>
      </c>
      <c r="P26" s="24">
        <f t="shared" si="3"/>
        <v>68804560</v>
      </c>
      <c r="Q26" s="70"/>
      <c r="R26" s="70"/>
      <c r="S26" s="70"/>
      <c r="T26" s="70"/>
      <c r="U26" s="70"/>
      <c r="V26" s="70"/>
      <c r="W26" s="70"/>
      <c r="X26" s="70"/>
      <c r="Y26" s="70"/>
      <c r="Z26" s="70"/>
      <c r="AA26" s="70"/>
      <c r="AB26" s="70"/>
      <c r="AC26" s="70"/>
    </row>
    <row r="27" spans="3:29" s="2" customFormat="1" x14ac:dyDescent="0.25">
      <c r="C27" s="23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4"/>
      <c r="Q27" s="70"/>
      <c r="R27" s="70"/>
      <c r="S27" s="70"/>
      <c r="T27" s="70"/>
      <c r="U27" s="70"/>
      <c r="V27" s="70"/>
      <c r="W27" s="70"/>
      <c r="X27" s="70"/>
      <c r="Y27" s="70"/>
      <c r="Z27" s="70"/>
      <c r="AA27" s="70"/>
      <c r="AB27" s="70"/>
      <c r="AC27" s="70"/>
    </row>
    <row r="28" spans="3:29" s="2" customFormat="1" x14ac:dyDescent="0.25">
      <c r="C28" s="21" t="s">
        <v>29</v>
      </c>
      <c r="D28" s="22">
        <f>SUM(D29:D30)</f>
        <v>0</v>
      </c>
      <c r="E28" s="22">
        <f t="shared" ref="E28:O28" si="5">SUM(E29:E30)</f>
        <v>0</v>
      </c>
      <c r="F28" s="22">
        <f t="shared" si="5"/>
        <v>6007832110.316</v>
      </c>
      <c r="G28" s="22">
        <f t="shared" si="5"/>
        <v>0</v>
      </c>
      <c r="H28" s="22">
        <f t="shared" si="5"/>
        <v>0</v>
      </c>
      <c r="I28" s="22">
        <f t="shared" si="5"/>
        <v>0</v>
      </c>
      <c r="J28" s="22">
        <f t="shared" si="5"/>
        <v>0</v>
      </c>
      <c r="K28" s="22">
        <f t="shared" si="5"/>
        <v>0</v>
      </c>
      <c r="L28" s="22">
        <f t="shared" si="5"/>
        <v>0</v>
      </c>
      <c r="M28" s="22">
        <f t="shared" si="5"/>
        <v>0</v>
      </c>
      <c r="N28" s="22">
        <f t="shared" si="5"/>
        <v>0</v>
      </c>
      <c r="O28" s="22">
        <f t="shared" si="5"/>
        <v>0</v>
      </c>
      <c r="P28" s="22">
        <f t="shared" ref="P28" si="6">+P29+P30</f>
        <v>6007832110.316</v>
      </c>
      <c r="Q28" s="70"/>
      <c r="R28" s="70"/>
      <c r="S28" s="70"/>
      <c r="T28" s="70"/>
      <c r="U28" s="70"/>
      <c r="V28" s="70"/>
      <c r="W28" s="70"/>
      <c r="X28" s="70"/>
      <c r="Y28" s="70"/>
      <c r="Z28" s="70"/>
      <c r="AA28" s="70"/>
      <c r="AB28" s="70"/>
      <c r="AC28" s="70"/>
    </row>
    <row r="29" spans="3:29" s="2" customFormat="1" x14ac:dyDescent="0.25">
      <c r="C29" s="23" t="s">
        <v>30</v>
      </c>
      <c r="D29" s="24">
        <v>0</v>
      </c>
      <c r="E29" s="24">
        <v>0</v>
      </c>
      <c r="F29" s="24">
        <v>400828160</v>
      </c>
      <c r="G29" s="24">
        <v>0</v>
      </c>
      <c r="H29" s="24">
        <v>0</v>
      </c>
      <c r="I29" s="24">
        <v>0</v>
      </c>
      <c r="J29" s="24">
        <v>0</v>
      </c>
      <c r="K29" s="24">
        <v>0</v>
      </c>
      <c r="L29" s="24">
        <v>0</v>
      </c>
      <c r="M29" s="24">
        <v>0</v>
      </c>
      <c r="N29" s="24">
        <v>0</v>
      </c>
      <c r="O29" s="24">
        <v>0</v>
      </c>
      <c r="P29" s="24">
        <f>SUM(D29:O29)</f>
        <v>400828160</v>
      </c>
      <c r="Q29" s="70"/>
      <c r="R29" s="70"/>
      <c r="S29" s="70"/>
      <c r="T29" s="70"/>
      <c r="U29" s="70"/>
      <c r="V29" s="70"/>
      <c r="W29" s="70"/>
      <c r="X29" s="70"/>
      <c r="Y29" s="70"/>
      <c r="Z29" s="70"/>
      <c r="AA29" s="70"/>
      <c r="AB29" s="70"/>
      <c r="AC29" s="70"/>
    </row>
    <row r="30" spans="3:29" s="2" customFormat="1" x14ac:dyDescent="0.25">
      <c r="C30" s="23" t="s">
        <v>31</v>
      </c>
      <c r="D30" s="24">
        <v>0</v>
      </c>
      <c r="E30" s="22">
        <v>0</v>
      </c>
      <c r="F30" s="22">
        <v>5607003950.316</v>
      </c>
      <c r="G30" s="22">
        <v>0</v>
      </c>
      <c r="H30" s="22">
        <v>0</v>
      </c>
      <c r="I30" s="22">
        <v>0</v>
      </c>
      <c r="J30" s="24">
        <v>0</v>
      </c>
      <c r="K30" s="24">
        <v>0</v>
      </c>
      <c r="L30" s="22">
        <v>0</v>
      </c>
      <c r="M30" s="22">
        <v>0</v>
      </c>
      <c r="N30" s="22">
        <v>0</v>
      </c>
      <c r="O30" s="22">
        <v>0</v>
      </c>
      <c r="P30" s="24">
        <f>SUM(D30:O30)</f>
        <v>5607003950.316</v>
      </c>
      <c r="Q30" s="70"/>
      <c r="R30" s="70"/>
      <c r="S30" s="70"/>
      <c r="T30" s="70"/>
      <c r="U30" s="70"/>
      <c r="V30" s="70"/>
      <c r="W30" s="70"/>
      <c r="X30" s="70"/>
      <c r="Y30" s="70"/>
      <c r="Z30" s="70"/>
      <c r="AA30" s="70"/>
      <c r="AB30" s="70"/>
      <c r="AC30" s="70"/>
    </row>
    <row r="31" spans="3:29" s="2" customFormat="1" x14ac:dyDescent="0.25">
      <c r="C31" s="23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70"/>
      <c r="R31" s="70"/>
      <c r="S31" s="70"/>
      <c r="T31" s="70"/>
      <c r="U31" s="70"/>
      <c r="V31" s="70"/>
      <c r="W31" s="70"/>
      <c r="X31" s="70"/>
      <c r="Y31" s="70"/>
      <c r="Z31" s="70"/>
      <c r="AA31" s="70"/>
      <c r="AB31" s="70"/>
      <c r="AC31" s="70"/>
    </row>
    <row r="32" spans="3:29" s="2" customFormat="1" x14ac:dyDescent="0.25">
      <c r="C32" s="21" t="s">
        <v>32</v>
      </c>
      <c r="D32" s="22">
        <v>0</v>
      </c>
      <c r="E32" s="22">
        <v>0</v>
      </c>
      <c r="F32" s="22">
        <v>0</v>
      </c>
      <c r="G32" s="22">
        <v>0</v>
      </c>
      <c r="H32" s="22">
        <v>0</v>
      </c>
      <c r="I32" s="22">
        <v>0</v>
      </c>
      <c r="J32" s="22">
        <v>0</v>
      </c>
      <c r="K32" s="22">
        <v>0</v>
      </c>
      <c r="L32" s="22">
        <v>0</v>
      </c>
      <c r="M32" s="22">
        <v>0</v>
      </c>
      <c r="N32" s="22">
        <v>0</v>
      </c>
      <c r="O32" s="22">
        <v>0</v>
      </c>
      <c r="P32" s="22">
        <f>SUM(D32:O32)</f>
        <v>0</v>
      </c>
      <c r="Q32" s="70"/>
      <c r="R32" s="70"/>
      <c r="S32" s="70"/>
      <c r="T32" s="70"/>
      <c r="U32" s="70"/>
      <c r="V32" s="70"/>
      <c r="W32" s="70"/>
      <c r="X32" s="70"/>
      <c r="Y32" s="70"/>
      <c r="Z32" s="70"/>
      <c r="AA32" s="70"/>
      <c r="AB32" s="70"/>
      <c r="AC32" s="70"/>
    </row>
    <row r="33" spans="3:29" s="2" customFormat="1" x14ac:dyDescent="0.25">
      <c r="C33" s="21" t="s">
        <v>33</v>
      </c>
      <c r="D33" s="22">
        <v>0</v>
      </c>
      <c r="E33" s="22">
        <v>0</v>
      </c>
      <c r="F33" s="22">
        <v>0</v>
      </c>
      <c r="G33" s="22">
        <v>0</v>
      </c>
      <c r="H33" s="22">
        <v>0</v>
      </c>
      <c r="I33" s="24">
        <v>0</v>
      </c>
      <c r="J33" s="22">
        <v>0</v>
      </c>
      <c r="K33" s="22">
        <v>0</v>
      </c>
      <c r="L33" s="22">
        <v>0</v>
      </c>
      <c r="M33" s="22">
        <v>0</v>
      </c>
      <c r="N33" s="22">
        <v>0</v>
      </c>
      <c r="O33" s="22">
        <v>0</v>
      </c>
      <c r="P33" s="22">
        <f>SUM(D33:O33)</f>
        <v>0</v>
      </c>
      <c r="Q33" s="70"/>
      <c r="R33" s="70"/>
      <c r="S33" s="70"/>
      <c r="T33" s="70"/>
      <c r="U33" s="70"/>
      <c r="V33" s="70"/>
      <c r="W33" s="70"/>
      <c r="X33" s="70"/>
      <c r="Y33" s="70"/>
      <c r="Z33" s="70"/>
      <c r="AA33" s="70"/>
      <c r="AB33" s="70"/>
      <c r="AC33" s="70"/>
    </row>
    <row r="34" spans="3:29" s="2" customFormat="1" x14ac:dyDescent="0.25">
      <c r="C34" s="31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70"/>
      <c r="R34" s="70"/>
      <c r="S34" s="70"/>
      <c r="T34" s="70"/>
      <c r="U34" s="70"/>
      <c r="V34" s="70"/>
      <c r="W34" s="70"/>
      <c r="X34" s="70"/>
      <c r="Y34" s="70"/>
      <c r="Z34" s="70"/>
      <c r="AA34" s="70"/>
      <c r="AB34" s="70"/>
      <c r="AC34" s="70"/>
    </row>
    <row r="35" spans="3:29" s="2" customFormat="1" x14ac:dyDescent="0.25">
      <c r="C35" s="32" t="s">
        <v>34</v>
      </c>
      <c r="D35" s="33">
        <f>+D37+D46+D50+D51</f>
        <v>12196120000</v>
      </c>
      <c r="E35" s="33">
        <f t="shared" ref="E35:P35" si="7">+E37+E46+E50+E51</f>
        <v>159553288172.90997</v>
      </c>
      <c r="F35" s="33">
        <f t="shared" si="7"/>
        <v>2797736112.6149998</v>
      </c>
      <c r="G35" s="33">
        <f t="shared" si="7"/>
        <v>23917897300</v>
      </c>
      <c r="H35" s="33">
        <f>+H37+H46+H50+H51</f>
        <v>0</v>
      </c>
      <c r="I35" s="33">
        <f t="shared" si="7"/>
        <v>0</v>
      </c>
      <c r="J35" s="33">
        <f t="shared" si="7"/>
        <v>0</v>
      </c>
      <c r="K35" s="33">
        <f t="shared" si="7"/>
        <v>0</v>
      </c>
      <c r="L35" s="33">
        <f t="shared" si="7"/>
        <v>0</v>
      </c>
      <c r="M35" s="33">
        <f t="shared" si="7"/>
        <v>0</v>
      </c>
      <c r="N35" s="33">
        <f t="shared" si="7"/>
        <v>0</v>
      </c>
      <c r="O35" s="33">
        <f t="shared" si="7"/>
        <v>0</v>
      </c>
      <c r="P35" s="33">
        <f t="shared" si="7"/>
        <v>198465041585.52496</v>
      </c>
      <c r="Q35" s="70"/>
      <c r="R35" s="70"/>
      <c r="S35" s="70"/>
      <c r="T35" s="70"/>
      <c r="U35" s="70"/>
      <c r="V35" s="70"/>
      <c r="W35" s="70"/>
      <c r="X35" s="70"/>
      <c r="Y35" s="70"/>
      <c r="Z35" s="70"/>
      <c r="AA35" s="70"/>
      <c r="AB35" s="70"/>
      <c r="AC35" s="70"/>
    </row>
    <row r="36" spans="3:29" s="2" customFormat="1" x14ac:dyDescent="0.25">
      <c r="C36" s="34" t="s">
        <v>35</v>
      </c>
      <c r="D36" s="35">
        <v>0</v>
      </c>
      <c r="E36" s="35">
        <v>256958625</v>
      </c>
      <c r="F36" s="35">
        <v>0</v>
      </c>
      <c r="G36" s="35">
        <v>62964100</v>
      </c>
      <c r="H36" s="35">
        <v>0</v>
      </c>
      <c r="I36" s="35">
        <v>0</v>
      </c>
      <c r="J36" s="35">
        <v>0</v>
      </c>
      <c r="K36" s="35">
        <v>0</v>
      </c>
      <c r="L36" s="35">
        <v>0</v>
      </c>
      <c r="M36" s="35">
        <v>0</v>
      </c>
      <c r="N36" s="35">
        <v>0</v>
      </c>
      <c r="O36" s="35">
        <v>0</v>
      </c>
      <c r="P36" s="35">
        <f t="shared" si="3"/>
        <v>319922725</v>
      </c>
      <c r="Q36" s="70"/>
      <c r="R36" s="70"/>
      <c r="S36" s="70"/>
      <c r="T36" s="70"/>
      <c r="U36" s="70"/>
      <c r="V36" s="70"/>
      <c r="W36" s="70"/>
      <c r="X36" s="70"/>
      <c r="Y36" s="70"/>
      <c r="Z36" s="70"/>
      <c r="AA36" s="70"/>
      <c r="AB36" s="70"/>
      <c r="AC36" s="70"/>
    </row>
    <row r="37" spans="3:29" s="2" customFormat="1" x14ac:dyDescent="0.25">
      <c r="C37" s="21" t="str">
        <f>C19</f>
        <v>Organismos Multilaterales</v>
      </c>
      <c r="D37" s="22">
        <f>SUM(D38:D44)</f>
        <v>12196120000</v>
      </c>
      <c r="E37" s="22">
        <f t="shared" ref="E37:O37" si="8">SUM(E38:E44)</f>
        <v>1823088818.3389997</v>
      </c>
      <c r="F37" s="22">
        <f t="shared" si="8"/>
        <v>0</v>
      </c>
      <c r="G37" s="22">
        <f t="shared" si="8"/>
        <v>23917897300</v>
      </c>
      <c r="H37" s="22">
        <f t="shared" si="8"/>
        <v>0</v>
      </c>
      <c r="I37" s="22">
        <f t="shared" si="8"/>
        <v>0</v>
      </c>
      <c r="J37" s="22">
        <f t="shared" si="8"/>
        <v>0</v>
      </c>
      <c r="K37" s="22">
        <f t="shared" si="8"/>
        <v>0</v>
      </c>
      <c r="L37" s="22">
        <f t="shared" si="8"/>
        <v>0</v>
      </c>
      <c r="M37" s="22">
        <f t="shared" si="8"/>
        <v>0</v>
      </c>
      <c r="N37" s="22">
        <f t="shared" si="8"/>
        <v>0</v>
      </c>
      <c r="O37" s="22">
        <f t="shared" si="8"/>
        <v>0</v>
      </c>
      <c r="P37" s="22">
        <f>SUM(P38:P44)</f>
        <v>37937106118.338997</v>
      </c>
      <c r="Q37" s="70"/>
      <c r="R37" s="70"/>
      <c r="S37" s="70"/>
      <c r="T37" s="70"/>
      <c r="U37" s="70"/>
      <c r="V37" s="70"/>
      <c r="W37" s="70"/>
      <c r="X37" s="70"/>
      <c r="Y37" s="70"/>
      <c r="Z37" s="70"/>
      <c r="AA37" s="70"/>
      <c r="AB37" s="70"/>
      <c r="AC37" s="70"/>
    </row>
    <row r="38" spans="3:29" s="2" customFormat="1" x14ac:dyDescent="0.25">
      <c r="C38" s="23" t="s">
        <v>22</v>
      </c>
      <c r="D38" s="24">
        <v>0</v>
      </c>
      <c r="E38" s="24">
        <v>0</v>
      </c>
      <c r="F38" s="24">
        <v>0</v>
      </c>
      <c r="G38" s="24">
        <v>0</v>
      </c>
      <c r="H38" s="24">
        <v>0</v>
      </c>
      <c r="I38" s="24">
        <v>0</v>
      </c>
      <c r="J38" s="24">
        <v>0</v>
      </c>
      <c r="K38" s="24">
        <v>0</v>
      </c>
      <c r="L38" s="24">
        <v>0</v>
      </c>
      <c r="M38" s="24">
        <v>0</v>
      </c>
      <c r="N38" s="24">
        <v>0</v>
      </c>
      <c r="O38" s="24">
        <v>0</v>
      </c>
      <c r="P38" s="24">
        <f>SUM(D38:O38)</f>
        <v>0</v>
      </c>
      <c r="Q38" s="70"/>
      <c r="R38" s="70"/>
      <c r="S38" s="70"/>
      <c r="T38" s="70"/>
      <c r="U38" s="70"/>
      <c r="V38" s="70"/>
      <c r="W38" s="70"/>
      <c r="X38" s="70"/>
      <c r="Y38" s="70"/>
      <c r="Z38" s="70"/>
      <c r="AA38" s="70"/>
      <c r="AB38" s="70"/>
      <c r="AC38" s="70"/>
    </row>
    <row r="39" spans="3:29" s="2" customFormat="1" x14ac:dyDescent="0.25">
      <c r="C39" s="23" t="s">
        <v>23</v>
      </c>
      <c r="D39" s="24">
        <v>12196120000</v>
      </c>
      <c r="E39" s="24">
        <v>1134468271.5179999</v>
      </c>
      <c r="F39" s="24">
        <v>0</v>
      </c>
      <c r="G39" s="24">
        <v>0</v>
      </c>
      <c r="H39" s="24">
        <v>0</v>
      </c>
      <c r="I39" s="24">
        <v>0</v>
      </c>
      <c r="J39" s="24">
        <v>0</v>
      </c>
      <c r="K39" s="24">
        <v>0</v>
      </c>
      <c r="L39" s="24">
        <v>0</v>
      </c>
      <c r="M39" s="24">
        <v>0</v>
      </c>
      <c r="N39" s="24">
        <v>0</v>
      </c>
      <c r="O39" s="24">
        <v>0</v>
      </c>
      <c r="P39" s="24">
        <f t="shared" ref="P39:P44" si="9">SUM(D39:O39)</f>
        <v>13330588271.518</v>
      </c>
      <c r="Q39" s="70"/>
      <c r="R39" s="70"/>
      <c r="S39" s="70"/>
      <c r="T39" s="70"/>
      <c r="U39" s="70"/>
      <c r="V39" s="70"/>
      <c r="W39" s="70"/>
      <c r="X39" s="70"/>
      <c r="Y39" s="70"/>
      <c r="Z39" s="70"/>
      <c r="AA39" s="70"/>
      <c r="AB39" s="70"/>
      <c r="AC39" s="70"/>
    </row>
    <row r="40" spans="3:29" s="2" customFormat="1" x14ac:dyDescent="0.25">
      <c r="C40" s="23" t="s">
        <v>24</v>
      </c>
      <c r="D40" s="24">
        <v>0</v>
      </c>
      <c r="E40" s="24">
        <v>688620546.82099998</v>
      </c>
      <c r="F40" s="24">
        <v>0</v>
      </c>
      <c r="G40" s="24">
        <v>23917897300</v>
      </c>
      <c r="H40" s="24">
        <v>0</v>
      </c>
      <c r="I40" s="24">
        <v>0</v>
      </c>
      <c r="J40" s="24">
        <v>0</v>
      </c>
      <c r="K40" s="24">
        <v>0</v>
      </c>
      <c r="L40" s="24">
        <v>0</v>
      </c>
      <c r="M40" s="24">
        <v>0</v>
      </c>
      <c r="N40" s="24">
        <v>0</v>
      </c>
      <c r="O40" s="24">
        <v>0</v>
      </c>
      <c r="P40" s="24">
        <f t="shared" si="9"/>
        <v>24606517846.820999</v>
      </c>
      <c r="Q40" s="70"/>
      <c r="R40" s="70"/>
      <c r="S40" s="70"/>
      <c r="T40" s="70"/>
      <c r="U40" s="70"/>
      <c r="V40" s="70"/>
      <c r="W40" s="70"/>
      <c r="X40" s="70"/>
      <c r="Y40" s="70"/>
      <c r="Z40" s="70"/>
      <c r="AA40" s="70"/>
      <c r="AB40" s="70"/>
      <c r="AC40" s="70"/>
    </row>
    <row r="41" spans="3:29" s="2" customFormat="1" x14ac:dyDescent="0.25">
      <c r="C41" s="23" t="s">
        <v>25</v>
      </c>
      <c r="D41" s="24">
        <v>0</v>
      </c>
      <c r="E41" s="24">
        <v>0</v>
      </c>
      <c r="F41" s="24">
        <v>0</v>
      </c>
      <c r="G41" s="24">
        <v>0</v>
      </c>
      <c r="H41" s="24">
        <v>0</v>
      </c>
      <c r="I41" s="24">
        <v>0</v>
      </c>
      <c r="J41" s="24">
        <v>0</v>
      </c>
      <c r="K41" s="24">
        <v>0</v>
      </c>
      <c r="L41" s="24">
        <v>0</v>
      </c>
      <c r="M41" s="24">
        <v>0</v>
      </c>
      <c r="N41" s="24">
        <v>0</v>
      </c>
      <c r="O41" s="24">
        <v>0</v>
      </c>
      <c r="P41" s="24">
        <f t="shared" si="9"/>
        <v>0</v>
      </c>
      <c r="Q41" s="70"/>
      <c r="R41" s="70"/>
      <c r="S41" s="70"/>
      <c r="T41" s="70"/>
      <c r="U41" s="70"/>
      <c r="V41" s="70"/>
      <c r="W41" s="70"/>
      <c r="X41" s="70"/>
      <c r="Y41" s="70"/>
      <c r="Z41" s="70"/>
      <c r="AA41" s="70"/>
      <c r="AB41" s="70"/>
      <c r="AC41" s="70"/>
    </row>
    <row r="42" spans="3:29" s="2" customFormat="1" x14ac:dyDescent="0.25">
      <c r="C42" s="23" t="s">
        <v>26</v>
      </c>
      <c r="D42" s="24">
        <v>0</v>
      </c>
      <c r="E42" s="24">
        <v>0</v>
      </c>
      <c r="F42" s="24">
        <v>0</v>
      </c>
      <c r="G42" s="24">
        <v>0</v>
      </c>
      <c r="H42" s="24">
        <v>0</v>
      </c>
      <c r="I42" s="24">
        <v>0</v>
      </c>
      <c r="J42" s="24">
        <v>0</v>
      </c>
      <c r="K42" s="24">
        <v>0</v>
      </c>
      <c r="L42" s="24">
        <v>0</v>
      </c>
      <c r="M42" s="24">
        <v>0</v>
      </c>
      <c r="N42" s="24">
        <v>0</v>
      </c>
      <c r="O42" s="24">
        <v>0</v>
      </c>
      <c r="P42" s="24">
        <f t="shared" si="9"/>
        <v>0</v>
      </c>
      <c r="Q42" s="70"/>
      <c r="R42" s="70"/>
      <c r="S42" s="70"/>
      <c r="T42" s="70"/>
      <c r="U42" s="70"/>
      <c r="V42" s="70"/>
      <c r="W42" s="70"/>
      <c r="X42" s="70"/>
      <c r="Y42" s="70"/>
      <c r="Z42" s="70"/>
      <c r="AA42" s="70"/>
      <c r="AB42" s="70"/>
      <c r="AC42" s="70"/>
    </row>
    <row r="43" spans="3:29" s="2" customFormat="1" x14ac:dyDescent="0.25">
      <c r="C43" s="23" t="s">
        <v>27</v>
      </c>
      <c r="D43" s="24">
        <v>0</v>
      </c>
      <c r="E43" s="24">
        <v>0</v>
      </c>
      <c r="F43" s="24">
        <v>0</v>
      </c>
      <c r="G43" s="24">
        <v>0</v>
      </c>
      <c r="H43" s="24">
        <v>0</v>
      </c>
      <c r="I43" s="24">
        <v>0</v>
      </c>
      <c r="J43" s="24">
        <v>0</v>
      </c>
      <c r="K43" s="24">
        <v>0</v>
      </c>
      <c r="L43" s="24">
        <v>0</v>
      </c>
      <c r="M43" s="24">
        <v>0</v>
      </c>
      <c r="N43" s="24">
        <v>0</v>
      </c>
      <c r="O43" s="24">
        <v>0</v>
      </c>
      <c r="P43" s="24">
        <f t="shared" si="9"/>
        <v>0</v>
      </c>
      <c r="Q43" s="70"/>
      <c r="R43" s="70"/>
      <c r="S43" s="70"/>
      <c r="T43" s="70"/>
      <c r="U43" s="70"/>
      <c r="V43" s="70"/>
      <c r="W43" s="70"/>
      <c r="X43" s="70"/>
      <c r="Y43" s="70"/>
      <c r="Z43" s="70"/>
      <c r="AA43" s="70"/>
      <c r="AB43" s="70"/>
      <c r="AC43" s="70"/>
    </row>
    <row r="44" spans="3:29" s="2" customFormat="1" x14ac:dyDescent="0.25">
      <c r="C44" s="23" t="s">
        <v>28</v>
      </c>
      <c r="D44" s="24">
        <v>0</v>
      </c>
      <c r="E44" s="24">
        <v>0</v>
      </c>
      <c r="F44" s="24">
        <v>0</v>
      </c>
      <c r="G44" s="24">
        <v>0</v>
      </c>
      <c r="H44" s="24">
        <v>0</v>
      </c>
      <c r="I44" s="25">
        <v>0</v>
      </c>
      <c r="J44" s="24">
        <v>0</v>
      </c>
      <c r="K44" s="24">
        <v>0</v>
      </c>
      <c r="L44" s="24">
        <v>0</v>
      </c>
      <c r="M44" s="24">
        <v>0</v>
      </c>
      <c r="N44" s="24">
        <v>0</v>
      </c>
      <c r="O44" s="24">
        <v>0</v>
      </c>
      <c r="P44" s="24">
        <f t="shared" si="9"/>
        <v>0</v>
      </c>
      <c r="Q44" s="70"/>
      <c r="R44" s="70"/>
      <c r="S44" s="70"/>
      <c r="T44" s="70"/>
      <c r="U44" s="70"/>
      <c r="V44" s="70"/>
      <c r="W44" s="70"/>
      <c r="X44" s="70"/>
      <c r="Y44" s="70"/>
      <c r="Z44" s="70"/>
      <c r="AA44" s="70"/>
      <c r="AB44" s="70"/>
      <c r="AC44" s="70"/>
    </row>
    <row r="45" spans="3:29" s="2" customFormat="1" x14ac:dyDescent="0.25">
      <c r="C45" s="23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</row>
    <row r="46" spans="3:29" s="2" customFormat="1" x14ac:dyDescent="0.25">
      <c r="C46" s="21" t="str">
        <f>C28</f>
        <v>Organismos Bilaterales</v>
      </c>
      <c r="D46" s="22">
        <f>SUM(D47:D48)</f>
        <v>0</v>
      </c>
      <c r="E46" s="22">
        <f t="shared" ref="E46:O46" si="10">SUM(E47:E48)</f>
        <v>0</v>
      </c>
      <c r="F46" s="22">
        <f t="shared" si="10"/>
        <v>0</v>
      </c>
      <c r="G46" s="22">
        <f t="shared" si="10"/>
        <v>0</v>
      </c>
      <c r="H46" s="22">
        <f t="shared" si="10"/>
        <v>0</v>
      </c>
      <c r="I46" s="22">
        <f t="shared" si="10"/>
        <v>0</v>
      </c>
      <c r="J46" s="22">
        <f t="shared" si="10"/>
        <v>0</v>
      </c>
      <c r="K46" s="22">
        <f t="shared" si="10"/>
        <v>0</v>
      </c>
      <c r="L46" s="22">
        <f t="shared" si="10"/>
        <v>0</v>
      </c>
      <c r="M46" s="22">
        <f t="shared" si="10"/>
        <v>0</v>
      </c>
      <c r="N46" s="22">
        <f t="shared" si="10"/>
        <v>0</v>
      </c>
      <c r="O46" s="22">
        <f t="shared" si="10"/>
        <v>0</v>
      </c>
      <c r="P46" s="22">
        <f t="shared" ref="P46" si="11">+P47+P48</f>
        <v>0</v>
      </c>
      <c r="Q46" s="70"/>
      <c r="R46" s="70"/>
      <c r="S46" s="70"/>
      <c r="T46" s="70"/>
      <c r="U46" s="70"/>
      <c r="V46" s="70"/>
      <c r="W46" s="70"/>
      <c r="X46" s="70"/>
      <c r="Y46" s="70"/>
      <c r="Z46" s="70"/>
      <c r="AA46" s="70"/>
      <c r="AB46" s="70"/>
      <c r="AC46" s="70"/>
    </row>
    <row r="47" spans="3:29" s="2" customFormat="1" x14ac:dyDescent="0.25">
      <c r="C47" s="23" t="s">
        <v>30</v>
      </c>
      <c r="D47" s="24">
        <v>0</v>
      </c>
      <c r="E47" s="24">
        <v>0</v>
      </c>
      <c r="F47" s="24">
        <v>0</v>
      </c>
      <c r="G47" s="24">
        <v>0</v>
      </c>
      <c r="H47" s="24">
        <v>0</v>
      </c>
      <c r="I47" s="24">
        <v>0</v>
      </c>
      <c r="J47" s="24">
        <v>0</v>
      </c>
      <c r="K47" s="24">
        <v>0</v>
      </c>
      <c r="L47" s="24">
        <v>0</v>
      </c>
      <c r="M47" s="24">
        <v>0</v>
      </c>
      <c r="N47" s="24">
        <v>0</v>
      </c>
      <c r="O47" s="24">
        <v>0</v>
      </c>
      <c r="P47" s="24">
        <f>SUM(D47:O47)</f>
        <v>0</v>
      </c>
      <c r="Q47" s="70"/>
      <c r="R47" s="70"/>
      <c r="S47" s="70"/>
      <c r="T47" s="70"/>
      <c r="U47" s="70"/>
      <c r="V47" s="70"/>
      <c r="W47" s="70"/>
      <c r="X47" s="70"/>
      <c r="Y47" s="70"/>
      <c r="Z47" s="70"/>
      <c r="AA47" s="70"/>
      <c r="AB47" s="70"/>
      <c r="AC47" s="70"/>
    </row>
    <row r="48" spans="3:29" s="2" customFormat="1" x14ac:dyDescent="0.25">
      <c r="C48" s="23" t="s">
        <v>31</v>
      </c>
      <c r="D48" s="24">
        <v>0</v>
      </c>
      <c r="E48" s="24">
        <v>0</v>
      </c>
      <c r="F48" s="24">
        <v>0</v>
      </c>
      <c r="G48" s="24">
        <v>0</v>
      </c>
      <c r="H48" s="24">
        <v>0</v>
      </c>
      <c r="I48" s="24">
        <v>0</v>
      </c>
      <c r="J48" s="24">
        <v>0</v>
      </c>
      <c r="K48" s="24">
        <v>0</v>
      </c>
      <c r="L48" s="24">
        <v>0</v>
      </c>
      <c r="M48" s="24">
        <v>0</v>
      </c>
      <c r="N48" s="24">
        <v>0</v>
      </c>
      <c r="O48" s="24">
        <v>0</v>
      </c>
      <c r="P48" s="24">
        <f t="shared" si="3"/>
        <v>0</v>
      </c>
      <c r="Q48" s="70"/>
      <c r="R48" s="70"/>
      <c r="S48" s="70"/>
      <c r="T48" s="70"/>
      <c r="U48" s="70"/>
      <c r="V48" s="70"/>
      <c r="W48" s="70"/>
      <c r="X48" s="70"/>
      <c r="Y48" s="70"/>
      <c r="Z48" s="70"/>
      <c r="AA48" s="70"/>
      <c r="AB48" s="70"/>
      <c r="AC48" s="70"/>
    </row>
    <row r="49" spans="3:29" s="2" customFormat="1" x14ac:dyDescent="0.25">
      <c r="C49" s="23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2">
        <f>SUM(D49:O49)</f>
        <v>0</v>
      </c>
      <c r="Q49" s="70"/>
      <c r="R49" s="70"/>
      <c r="S49" s="70"/>
      <c r="T49" s="70"/>
      <c r="U49" s="70"/>
      <c r="V49" s="70"/>
      <c r="W49" s="70"/>
      <c r="X49" s="70"/>
      <c r="Y49" s="70"/>
      <c r="Z49" s="70"/>
      <c r="AA49" s="70"/>
      <c r="AB49" s="70"/>
      <c r="AC49" s="70"/>
    </row>
    <row r="50" spans="3:29" s="2" customFormat="1" x14ac:dyDescent="0.25">
      <c r="C50" s="21" t="str">
        <f>C32</f>
        <v>Banca Comercial</v>
      </c>
      <c r="D50" s="24">
        <v>0</v>
      </c>
      <c r="E50" s="24">
        <v>0</v>
      </c>
      <c r="F50" s="24">
        <v>2797736112.6149998</v>
      </c>
      <c r="G50" s="24">
        <v>0</v>
      </c>
      <c r="H50" s="24">
        <v>0</v>
      </c>
      <c r="I50" s="24">
        <v>0</v>
      </c>
      <c r="J50" s="24">
        <v>0</v>
      </c>
      <c r="K50" s="24">
        <v>0</v>
      </c>
      <c r="L50" s="24">
        <v>0</v>
      </c>
      <c r="M50" s="24">
        <v>0</v>
      </c>
      <c r="N50" s="24">
        <v>0</v>
      </c>
      <c r="O50" s="24">
        <v>0</v>
      </c>
      <c r="P50" s="22">
        <f>SUM(D50:O50)</f>
        <v>2797736112.6149998</v>
      </c>
      <c r="Q50" s="70"/>
      <c r="R50" s="70"/>
      <c r="S50" s="70"/>
      <c r="T50" s="70"/>
      <c r="U50" s="70"/>
      <c r="V50" s="70"/>
      <c r="W50" s="70"/>
      <c r="X50" s="70"/>
      <c r="Y50" s="70"/>
      <c r="Z50" s="70"/>
      <c r="AA50" s="70"/>
      <c r="AB50" s="70"/>
      <c r="AC50" s="70"/>
    </row>
    <row r="51" spans="3:29" s="2" customFormat="1" x14ac:dyDescent="0.25">
      <c r="C51" s="21" t="str">
        <f>C33</f>
        <v>Bonos Globales</v>
      </c>
      <c r="D51" s="24">
        <v>0</v>
      </c>
      <c r="E51" s="24">
        <v>157730199354.57098</v>
      </c>
      <c r="F51" s="24">
        <v>0</v>
      </c>
      <c r="G51" s="24">
        <v>0</v>
      </c>
      <c r="H51" s="24">
        <v>0</v>
      </c>
      <c r="I51" s="24">
        <v>0</v>
      </c>
      <c r="J51" s="24">
        <v>0</v>
      </c>
      <c r="K51" s="24">
        <v>0</v>
      </c>
      <c r="L51" s="24">
        <v>0</v>
      </c>
      <c r="M51" s="24">
        <v>0</v>
      </c>
      <c r="N51" s="24">
        <v>0</v>
      </c>
      <c r="O51" s="24">
        <v>0</v>
      </c>
      <c r="P51" s="22">
        <f t="shared" si="3"/>
        <v>157730199354.57098</v>
      </c>
      <c r="Q51" s="70"/>
      <c r="R51" s="70"/>
      <c r="S51" s="70"/>
      <c r="T51" s="70"/>
      <c r="U51" s="70"/>
      <c r="V51" s="70"/>
      <c r="W51" s="70"/>
      <c r="X51" s="70"/>
      <c r="Y51" s="70"/>
      <c r="Z51" s="70"/>
      <c r="AA51" s="70"/>
      <c r="AB51" s="70"/>
      <c r="AC51" s="70"/>
    </row>
    <row r="52" spans="3:29" s="2" customFormat="1" ht="3.75" customHeight="1" thickBot="1" x14ac:dyDescent="0.3">
      <c r="C52" s="36"/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</row>
    <row r="53" spans="3:29" s="2" customFormat="1" ht="3.75" customHeight="1" thickTop="1" x14ac:dyDescent="0.25">
      <c r="C53" s="38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</row>
    <row r="54" spans="3:29" s="2" customFormat="1" ht="3.75" customHeight="1" x14ac:dyDescent="0.25">
      <c r="C54" s="38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</row>
    <row r="55" spans="3:29" s="2" customFormat="1" ht="15.75" customHeight="1" x14ac:dyDescent="0.25">
      <c r="C55" s="40" t="s">
        <v>36</v>
      </c>
      <c r="D55" s="41"/>
      <c r="E55" s="41"/>
      <c r="F55" s="41"/>
      <c r="G55" s="41"/>
      <c r="H55" s="41"/>
      <c r="I55" s="41"/>
      <c r="J55" s="41"/>
      <c r="K55" s="41"/>
      <c r="L55" s="41"/>
      <c r="M55" s="41"/>
      <c r="N55" s="41"/>
      <c r="O55" s="41"/>
      <c r="P55" s="41"/>
    </row>
    <row r="56" spans="3:29" s="2" customFormat="1" ht="15.75" customHeight="1" x14ac:dyDescent="0.25">
      <c r="C56" s="66" t="s">
        <v>37</v>
      </c>
      <c r="D56" s="66"/>
      <c r="E56" s="66"/>
      <c r="F56" s="66"/>
      <c r="G56" s="66"/>
      <c r="H56" s="66"/>
      <c r="I56" s="66"/>
      <c r="J56" s="66"/>
      <c r="K56" s="66"/>
      <c r="L56" s="66"/>
      <c r="M56" s="66"/>
      <c r="N56" s="66"/>
      <c r="O56" s="66"/>
      <c r="P56" s="66"/>
    </row>
    <row r="57" spans="3:29" s="2" customFormat="1" ht="15" customHeight="1" x14ac:dyDescent="0.25">
      <c r="C57" s="66" t="s">
        <v>38</v>
      </c>
      <c r="D57" s="66"/>
      <c r="E57" s="66"/>
      <c r="F57" s="66"/>
      <c r="G57" s="66"/>
      <c r="H57" s="66"/>
      <c r="I57" s="66"/>
      <c r="J57" s="66"/>
      <c r="K57" s="66"/>
      <c r="L57" s="66"/>
      <c r="M57" s="66"/>
      <c r="N57" s="66"/>
      <c r="O57" s="66"/>
      <c r="P57" s="66"/>
    </row>
    <row r="58" spans="3:29" ht="15" customHeight="1" x14ac:dyDescent="0.25">
      <c r="C58" s="42" t="s">
        <v>45</v>
      </c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</row>
    <row r="59" spans="3:29" x14ac:dyDescent="0.25">
      <c r="C59" s="42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</row>
  </sheetData>
  <mergeCells count="7">
    <mergeCell ref="C57:P57"/>
    <mergeCell ref="C8:P8"/>
    <mergeCell ref="C9:P9"/>
    <mergeCell ref="C10:P10"/>
    <mergeCell ref="C12:P12"/>
    <mergeCell ref="C13:P13"/>
    <mergeCell ref="C56:P56"/>
  </mergeCells>
  <printOptions horizontalCentered="1"/>
  <pageMargins left="0.23" right="0.2" top="0.27" bottom="0.33" header="0.3" footer="0.3"/>
  <pageSetup scale="41" orientation="portrait" r:id="rId1"/>
  <ignoredErrors>
    <ignoredError sqref="P19 P37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842DA3-E159-42FF-8E5C-C5535CC0EAFB}">
  <sheetPr>
    <pageSetUpPr fitToPage="1"/>
  </sheetPr>
  <dimension ref="A6:AD58"/>
  <sheetViews>
    <sheetView showGridLines="0" topLeftCell="B1" zoomScale="84" zoomScaleNormal="84" workbookViewId="0">
      <selection activeCell="B1" sqref="B1"/>
    </sheetView>
  </sheetViews>
  <sheetFormatPr defaultColWidth="9.140625" defaultRowHeight="15" x14ac:dyDescent="0.25"/>
  <cols>
    <col min="1" max="1" width="10.140625" style="2" hidden="1" customWidth="1"/>
    <col min="2" max="2" width="3" style="43" customWidth="1"/>
    <col min="3" max="3" width="51.85546875" style="30" customWidth="1"/>
    <col min="4" max="4" width="17" style="2" customWidth="1"/>
    <col min="5" max="5" width="14.42578125" style="2" bestFit="1" customWidth="1"/>
    <col min="6" max="7" width="12.7109375" style="2" bestFit="1" customWidth="1"/>
    <col min="8" max="8" width="11.42578125" style="2" bestFit="1" customWidth="1"/>
    <col min="9" max="9" width="12.7109375" style="2" bestFit="1" customWidth="1"/>
    <col min="10" max="10" width="14.42578125" style="2" bestFit="1" customWidth="1"/>
    <col min="11" max="11" width="11.7109375" style="2" bestFit="1" customWidth="1"/>
    <col min="12" max="12" width="12.7109375" style="2" bestFit="1" customWidth="1"/>
    <col min="13" max="13" width="11.7109375" style="2" bestFit="1" customWidth="1"/>
    <col min="14" max="15" width="12.7109375" style="2" bestFit="1" customWidth="1"/>
    <col min="16" max="16" width="17" style="2" bestFit="1" customWidth="1"/>
    <col min="17" max="17" width="15.42578125" style="30" bestFit="1" customWidth="1"/>
    <col min="18" max="18" width="15.140625" style="30" bestFit="1" customWidth="1"/>
    <col min="19" max="19" width="16.5703125" style="30" bestFit="1" customWidth="1"/>
    <col min="20" max="24" width="9.140625" style="30"/>
    <col min="25" max="25" width="12.42578125" style="30" bestFit="1" customWidth="1"/>
    <col min="26" max="28" width="9.140625" style="30"/>
    <col min="29" max="29" width="12.7109375" style="30" bestFit="1" customWidth="1"/>
    <col min="30" max="30" width="12.42578125" style="30" bestFit="1" customWidth="1"/>
    <col min="31" max="16384" width="9.140625" style="30"/>
  </cols>
  <sheetData>
    <row r="6" spans="2:30" s="2" customFormat="1" x14ac:dyDescent="0.25">
      <c r="B6" s="1"/>
    </row>
    <row r="7" spans="2:30" s="2" customFormat="1" x14ac:dyDescent="0.25">
      <c r="B7" s="1"/>
    </row>
    <row r="8" spans="2:30" s="2" customFormat="1" x14ac:dyDescent="0.25">
      <c r="B8" s="1"/>
      <c r="C8" s="69" t="s">
        <v>0</v>
      </c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  <c r="O8" s="69"/>
      <c r="P8" s="69"/>
    </row>
    <row r="9" spans="2:30" s="4" customFormat="1" x14ac:dyDescent="0.25">
      <c r="B9" s="3"/>
      <c r="C9" s="69" t="s">
        <v>1</v>
      </c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</row>
    <row r="10" spans="2:30" s="4" customFormat="1" x14ac:dyDescent="0.25">
      <c r="B10" s="3"/>
      <c r="C10" s="69" t="s">
        <v>2</v>
      </c>
      <c r="D10" s="69"/>
      <c r="E10" s="69"/>
      <c r="F10" s="69" t="s">
        <v>2</v>
      </c>
      <c r="G10" s="69"/>
      <c r="H10" s="69"/>
      <c r="I10" s="69"/>
      <c r="J10" s="69"/>
      <c r="K10" s="69"/>
      <c r="L10" s="69"/>
      <c r="M10" s="69"/>
      <c r="N10" s="69"/>
      <c r="O10" s="69"/>
      <c r="P10" s="69"/>
    </row>
    <row r="11" spans="2:30" s="4" customFormat="1" ht="3" customHeight="1" x14ac:dyDescent="0.25">
      <c r="B11" s="3"/>
      <c r="C11" s="44"/>
      <c r="D11" s="16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5"/>
    </row>
    <row r="12" spans="2:30" s="4" customFormat="1" x14ac:dyDescent="0.25">
      <c r="B12" s="5"/>
      <c r="C12" s="67" t="s">
        <v>3</v>
      </c>
      <c r="D12" s="67"/>
      <c r="E12" s="67"/>
      <c r="F12" s="67"/>
      <c r="G12" s="67"/>
      <c r="H12" s="67"/>
      <c r="I12" s="67"/>
      <c r="J12" s="67"/>
      <c r="K12" s="67"/>
      <c r="L12" s="67"/>
      <c r="M12" s="67"/>
      <c r="N12" s="67"/>
      <c r="O12" s="67"/>
      <c r="P12" s="67"/>
    </row>
    <row r="13" spans="2:30" s="47" customFormat="1" ht="13.5" x14ac:dyDescent="0.25">
      <c r="B13" s="46"/>
      <c r="C13" s="68" t="s">
        <v>39</v>
      </c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</row>
    <row r="14" spans="2:30" s="49" customFormat="1" ht="9.75" customHeight="1" x14ac:dyDescent="0.25">
      <c r="B14" s="48"/>
      <c r="D14" s="50">
        <v>2</v>
      </c>
      <c r="E14" s="3">
        <v>3</v>
      </c>
      <c r="F14" s="3">
        <v>4</v>
      </c>
      <c r="G14" s="3">
        <v>6</v>
      </c>
      <c r="H14" s="3">
        <v>7</v>
      </c>
      <c r="I14" s="3">
        <v>8</v>
      </c>
      <c r="J14" s="3">
        <v>10</v>
      </c>
      <c r="K14" s="3">
        <v>11</v>
      </c>
      <c r="L14" s="3">
        <v>12</v>
      </c>
      <c r="M14" s="3">
        <v>14</v>
      </c>
      <c r="N14" s="3">
        <v>15</v>
      </c>
      <c r="O14" s="3">
        <v>16</v>
      </c>
      <c r="P14" s="3"/>
    </row>
    <row r="15" spans="2:30" s="52" customFormat="1" ht="20.25" customHeight="1" x14ac:dyDescent="0.25">
      <c r="B15" s="43"/>
      <c r="C15" s="51" t="s">
        <v>5</v>
      </c>
      <c r="D15" s="11" t="s">
        <v>6</v>
      </c>
      <c r="E15" s="11" t="s">
        <v>7</v>
      </c>
      <c r="F15" s="11" t="s">
        <v>8</v>
      </c>
      <c r="G15" s="11" t="s">
        <v>9</v>
      </c>
      <c r="H15" s="11" t="s">
        <v>10</v>
      </c>
      <c r="I15" s="11" t="s">
        <v>11</v>
      </c>
      <c r="J15" s="11" t="s">
        <v>40</v>
      </c>
      <c r="K15" s="11" t="s">
        <v>13</v>
      </c>
      <c r="L15" s="11" t="s">
        <v>14</v>
      </c>
      <c r="M15" s="11" t="s">
        <v>15</v>
      </c>
      <c r="N15" s="11" t="s">
        <v>41</v>
      </c>
      <c r="O15" s="11" t="s">
        <v>17</v>
      </c>
      <c r="P15" s="12" t="s">
        <v>18</v>
      </c>
    </row>
    <row r="16" spans="2:30" s="55" customFormat="1" x14ac:dyDescent="0.25">
      <c r="B16" s="1"/>
      <c r="C16" s="14" t="s">
        <v>18</v>
      </c>
      <c r="D16" s="15">
        <f>D17+D35</f>
        <v>260109053.48000002</v>
      </c>
      <c r="E16" s="15">
        <f t="shared" ref="E16:O16" si="0">E17+E35</f>
        <v>2604762299.7126551</v>
      </c>
      <c r="F16" s="15">
        <f t="shared" si="0"/>
        <v>165919432.31600001</v>
      </c>
      <c r="G16" s="15">
        <f t="shared" si="0"/>
        <v>426630300</v>
      </c>
      <c r="H16" s="15">
        <f t="shared" si="0"/>
        <v>19939907</v>
      </c>
      <c r="I16" s="15">
        <f t="shared" si="0"/>
        <v>0</v>
      </c>
      <c r="J16" s="15">
        <f t="shared" si="0"/>
        <v>0</v>
      </c>
      <c r="K16" s="15">
        <f t="shared" si="0"/>
        <v>0</v>
      </c>
      <c r="L16" s="15">
        <f t="shared" si="0"/>
        <v>0</v>
      </c>
      <c r="M16" s="15">
        <f t="shared" si="0"/>
        <v>0</v>
      </c>
      <c r="N16" s="15">
        <f t="shared" si="0"/>
        <v>0</v>
      </c>
      <c r="O16" s="15">
        <f t="shared" si="0"/>
        <v>0</v>
      </c>
      <c r="P16" s="15">
        <f t="shared" ref="P16" si="1">+P17+P35</f>
        <v>3477360992.5086546</v>
      </c>
      <c r="Q16" s="53"/>
      <c r="R16" s="53"/>
      <c r="S16" s="53"/>
      <c r="T16" s="53"/>
      <c r="U16" s="53"/>
      <c r="V16" s="53"/>
      <c r="W16" s="53"/>
      <c r="X16" s="53"/>
      <c r="Y16" s="53"/>
      <c r="Z16" s="53"/>
      <c r="AA16" s="53"/>
      <c r="AB16" s="53"/>
      <c r="AC16" s="53"/>
      <c r="AD16" s="54"/>
    </row>
    <row r="17" spans="2:30" s="56" customFormat="1" x14ac:dyDescent="0.25">
      <c r="B17" s="1"/>
      <c r="C17" s="17" t="s">
        <v>19</v>
      </c>
      <c r="D17" s="18">
        <f>D19+D28+D32+D33</f>
        <v>60109053.480000004</v>
      </c>
      <c r="E17" s="18">
        <f t="shared" ref="E17:O17" si="2">E19+E28+E32+E33</f>
        <v>37000000</v>
      </c>
      <c r="F17" s="18">
        <f t="shared" si="2"/>
        <v>121523113.96200001</v>
      </c>
      <c r="G17" s="18">
        <f t="shared" si="2"/>
        <v>26630300</v>
      </c>
      <c r="H17" s="18">
        <f t="shared" si="2"/>
        <v>19939907</v>
      </c>
      <c r="I17" s="18">
        <f t="shared" si="2"/>
        <v>0</v>
      </c>
      <c r="J17" s="18">
        <f t="shared" si="2"/>
        <v>0</v>
      </c>
      <c r="K17" s="18">
        <f t="shared" si="2"/>
        <v>0</v>
      </c>
      <c r="L17" s="18">
        <f t="shared" si="2"/>
        <v>0</v>
      </c>
      <c r="M17" s="18">
        <f t="shared" si="2"/>
        <v>0</v>
      </c>
      <c r="N17" s="18">
        <f t="shared" si="2"/>
        <v>0</v>
      </c>
      <c r="O17" s="18">
        <f t="shared" si="2"/>
        <v>0</v>
      </c>
      <c r="P17" s="18">
        <f t="shared" ref="P17" si="3">+P19+P28+P32+P33</f>
        <v>265202374.44200003</v>
      </c>
      <c r="Q17" s="53"/>
      <c r="R17" s="53"/>
      <c r="S17" s="53"/>
      <c r="T17" s="53"/>
      <c r="U17" s="53"/>
      <c r="V17" s="53"/>
      <c r="W17" s="53"/>
      <c r="X17" s="53"/>
      <c r="Y17" s="53"/>
      <c r="Z17" s="53"/>
      <c r="AA17" s="53"/>
      <c r="AB17" s="53"/>
      <c r="AC17" s="53"/>
      <c r="AD17" s="54"/>
    </row>
    <row r="18" spans="2:30" s="56" customFormat="1" x14ac:dyDescent="0.25">
      <c r="B18" s="1"/>
      <c r="C18" s="19" t="s">
        <v>20</v>
      </c>
      <c r="D18" s="20">
        <v>100000</v>
      </c>
      <c r="E18" s="20">
        <v>0</v>
      </c>
      <c r="F18" s="20">
        <v>0</v>
      </c>
      <c r="G18" s="20">
        <v>562500</v>
      </c>
      <c r="H18" s="20">
        <v>0</v>
      </c>
      <c r="I18" s="20">
        <v>0</v>
      </c>
      <c r="J18" s="20">
        <v>0</v>
      </c>
      <c r="K18" s="20">
        <v>0</v>
      </c>
      <c r="L18" s="20">
        <v>0</v>
      </c>
      <c r="M18" s="20">
        <v>0</v>
      </c>
      <c r="N18" s="20">
        <v>0</v>
      </c>
      <c r="O18" s="20">
        <v>0</v>
      </c>
      <c r="P18" s="20">
        <f t="shared" ref="P18:P52" si="4">SUM(D18:O18)</f>
        <v>662500</v>
      </c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3"/>
      <c r="AB18" s="53"/>
      <c r="AC18" s="53"/>
      <c r="AD18" s="54"/>
    </row>
    <row r="19" spans="2:30" s="56" customFormat="1" x14ac:dyDescent="0.25">
      <c r="B19" s="1"/>
      <c r="C19" s="21" t="s">
        <v>21</v>
      </c>
      <c r="D19" s="22">
        <f>SUM(D20:D26)</f>
        <v>60109053.480000004</v>
      </c>
      <c r="E19" s="22">
        <f t="shared" ref="E19:O19" si="5">SUM(E20:E26)</f>
        <v>37000000</v>
      </c>
      <c r="F19" s="22">
        <f t="shared" si="5"/>
        <v>26147484.25</v>
      </c>
      <c r="G19" s="22">
        <f t="shared" si="5"/>
        <v>26630300</v>
      </c>
      <c r="H19" s="22">
        <f t="shared" si="5"/>
        <v>19939907</v>
      </c>
      <c r="I19" s="22">
        <f t="shared" si="5"/>
        <v>0</v>
      </c>
      <c r="J19" s="22">
        <f t="shared" si="5"/>
        <v>0</v>
      </c>
      <c r="K19" s="22">
        <f t="shared" si="5"/>
        <v>0</v>
      </c>
      <c r="L19" s="22">
        <f t="shared" si="5"/>
        <v>0</v>
      </c>
      <c r="M19" s="22">
        <f t="shared" si="5"/>
        <v>0</v>
      </c>
      <c r="N19" s="22">
        <f>SUM(N20:N26)</f>
        <v>0</v>
      </c>
      <c r="O19" s="22">
        <f t="shared" si="5"/>
        <v>0</v>
      </c>
      <c r="P19" s="22">
        <f>SUM(P20:P26)</f>
        <v>169826744.73000002</v>
      </c>
      <c r="Q19" s="53"/>
      <c r="R19" s="53"/>
      <c r="S19" s="53"/>
      <c r="T19" s="53"/>
      <c r="U19" s="53"/>
      <c r="V19" s="53"/>
      <c r="W19" s="53"/>
      <c r="X19" s="53"/>
      <c r="Y19" s="53"/>
      <c r="Z19" s="53"/>
      <c r="AA19" s="53"/>
      <c r="AB19" s="53"/>
      <c r="AC19" s="53"/>
      <c r="AD19" s="54"/>
    </row>
    <row r="20" spans="2:30" s="56" customFormat="1" x14ac:dyDescent="0.25">
      <c r="B20" s="1"/>
      <c r="C20" s="23" t="s">
        <v>22</v>
      </c>
      <c r="D20" s="24">
        <v>0</v>
      </c>
      <c r="E20" s="24">
        <v>27000000</v>
      </c>
      <c r="F20" s="24">
        <v>0</v>
      </c>
      <c r="G20" s="24">
        <v>18300000</v>
      </c>
      <c r="H20" s="24">
        <v>0</v>
      </c>
      <c r="I20" s="24">
        <v>0</v>
      </c>
      <c r="J20" s="24">
        <v>0</v>
      </c>
      <c r="K20" s="24">
        <v>0</v>
      </c>
      <c r="L20" s="24">
        <v>0</v>
      </c>
      <c r="M20" s="24">
        <v>0</v>
      </c>
      <c r="N20" s="24">
        <v>0</v>
      </c>
      <c r="O20" s="24">
        <v>0</v>
      </c>
      <c r="P20" s="24">
        <f>SUM(D20:O20)</f>
        <v>45300000</v>
      </c>
      <c r="Q20" s="53"/>
      <c r="R20" s="53"/>
      <c r="S20" s="53"/>
      <c r="T20" s="53"/>
      <c r="U20" s="53"/>
      <c r="V20" s="53"/>
      <c r="W20" s="53"/>
      <c r="X20" s="53"/>
      <c r="Y20" s="53"/>
      <c r="Z20" s="53"/>
      <c r="AA20" s="53"/>
      <c r="AB20" s="53"/>
      <c r="AC20" s="53"/>
      <c r="AD20" s="54"/>
    </row>
    <row r="21" spans="2:30" s="56" customFormat="1" x14ac:dyDescent="0.25">
      <c r="B21" s="1"/>
      <c r="C21" s="23" t="s">
        <v>23</v>
      </c>
      <c r="D21" s="24">
        <v>60009053.480000004</v>
      </c>
      <c r="E21" s="24">
        <v>0</v>
      </c>
      <c r="F21" s="24">
        <v>25047484.25</v>
      </c>
      <c r="G21" s="24">
        <v>6767800</v>
      </c>
      <c r="H21" s="24">
        <v>12000000</v>
      </c>
      <c r="I21" s="24">
        <v>0</v>
      </c>
      <c r="J21" s="24">
        <v>0</v>
      </c>
      <c r="K21" s="26">
        <v>0</v>
      </c>
      <c r="L21" s="24">
        <v>0</v>
      </c>
      <c r="M21" s="24">
        <v>0</v>
      </c>
      <c r="N21" s="24">
        <v>0</v>
      </c>
      <c r="O21" s="24">
        <v>0</v>
      </c>
      <c r="P21" s="24">
        <f>SUM(D21:O21)</f>
        <v>103824337.73</v>
      </c>
      <c r="Q21" s="53"/>
      <c r="R21" s="53"/>
      <c r="S21" s="53"/>
      <c r="T21" s="53"/>
      <c r="U21" s="53"/>
      <c r="V21" s="53"/>
      <c r="W21" s="53"/>
      <c r="X21" s="53"/>
      <c r="Y21" s="53"/>
      <c r="Z21" s="53"/>
      <c r="AA21" s="53"/>
      <c r="AB21" s="53"/>
      <c r="AC21" s="53"/>
      <c r="AD21" s="54"/>
    </row>
    <row r="22" spans="2:30" s="56" customFormat="1" x14ac:dyDescent="0.25">
      <c r="B22" s="1"/>
      <c r="C22" s="23" t="s">
        <v>24</v>
      </c>
      <c r="D22" s="24">
        <v>100000</v>
      </c>
      <c r="E22" s="24">
        <v>10000000</v>
      </c>
      <c r="F22" s="24">
        <v>0</v>
      </c>
      <c r="G22" s="24">
        <v>1562500</v>
      </c>
      <c r="H22" s="24">
        <v>7939907</v>
      </c>
      <c r="I22" s="24">
        <v>0</v>
      </c>
      <c r="J22" s="24">
        <v>0</v>
      </c>
      <c r="K22" s="24">
        <v>0</v>
      </c>
      <c r="L22" s="24">
        <v>0</v>
      </c>
      <c r="M22" s="24">
        <v>0</v>
      </c>
      <c r="N22" s="24">
        <v>0</v>
      </c>
      <c r="O22" s="24">
        <v>0</v>
      </c>
      <c r="P22" s="24">
        <f>SUM(D22:O22)</f>
        <v>19602407</v>
      </c>
      <c r="Q22" s="53"/>
      <c r="R22" s="53"/>
      <c r="S22" s="53"/>
      <c r="T22" s="53"/>
      <c r="U22" s="53"/>
      <c r="V22" s="53"/>
      <c r="W22" s="53"/>
      <c r="X22" s="53"/>
      <c r="Y22" s="53"/>
      <c r="Z22" s="53"/>
      <c r="AA22" s="53"/>
      <c r="AB22" s="53"/>
      <c r="AC22" s="53"/>
      <c r="AD22" s="54"/>
    </row>
    <row r="23" spans="2:30" s="56" customFormat="1" x14ac:dyDescent="0.25">
      <c r="B23" s="1"/>
      <c r="C23" s="23" t="s">
        <v>25</v>
      </c>
      <c r="D23" s="24">
        <v>0</v>
      </c>
      <c r="E23" s="24">
        <v>0</v>
      </c>
      <c r="F23" s="24">
        <v>0</v>
      </c>
      <c r="G23" s="24">
        <v>0</v>
      </c>
      <c r="H23" s="24">
        <v>0</v>
      </c>
      <c r="I23" s="24">
        <v>0</v>
      </c>
      <c r="J23" s="24">
        <v>0</v>
      </c>
      <c r="K23" s="24">
        <v>0</v>
      </c>
      <c r="L23" s="24">
        <v>0</v>
      </c>
      <c r="M23" s="24">
        <v>0</v>
      </c>
      <c r="N23" s="24">
        <v>0</v>
      </c>
      <c r="O23" s="24">
        <v>0</v>
      </c>
      <c r="P23" s="24">
        <f t="shared" ref="P23:P26" si="6">SUM(D23:O23)</f>
        <v>0</v>
      </c>
      <c r="Q23" s="53"/>
      <c r="R23" s="53"/>
      <c r="S23" s="53"/>
      <c r="T23" s="53"/>
      <c r="U23" s="53"/>
      <c r="V23" s="53"/>
      <c r="W23" s="53"/>
      <c r="X23" s="53"/>
      <c r="Y23" s="53"/>
      <c r="Z23" s="53"/>
      <c r="AA23" s="53"/>
      <c r="AB23" s="53"/>
      <c r="AC23" s="53"/>
      <c r="AD23" s="54"/>
    </row>
    <row r="24" spans="2:30" s="56" customFormat="1" x14ac:dyDescent="0.25">
      <c r="B24" s="1"/>
      <c r="C24" s="23" t="s">
        <v>26</v>
      </c>
      <c r="D24" s="24">
        <v>0</v>
      </c>
      <c r="E24" s="24">
        <v>0</v>
      </c>
      <c r="F24" s="24">
        <v>0</v>
      </c>
      <c r="G24" s="24">
        <v>0</v>
      </c>
      <c r="H24" s="24">
        <v>0</v>
      </c>
      <c r="I24" s="24">
        <v>0</v>
      </c>
      <c r="J24" s="24">
        <v>0</v>
      </c>
      <c r="K24" s="24">
        <v>0</v>
      </c>
      <c r="L24" s="24">
        <v>0</v>
      </c>
      <c r="M24" s="24">
        <v>0</v>
      </c>
      <c r="N24" s="24">
        <v>0</v>
      </c>
      <c r="O24" s="24">
        <v>0</v>
      </c>
      <c r="P24" s="24">
        <f t="shared" si="6"/>
        <v>0</v>
      </c>
      <c r="Q24" s="53"/>
      <c r="R24" s="53"/>
      <c r="S24" s="53"/>
      <c r="T24" s="53"/>
      <c r="U24" s="53"/>
      <c r="V24" s="53"/>
      <c r="W24" s="53"/>
      <c r="X24" s="53"/>
      <c r="Y24" s="53"/>
      <c r="Z24" s="53"/>
      <c r="AA24" s="53"/>
      <c r="AB24" s="53"/>
      <c r="AC24" s="53"/>
      <c r="AD24" s="54"/>
    </row>
    <row r="25" spans="2:30" s="57" customFormat="1" x14ac:dyDescent="0.25">
      <c r="B25" s="43"/>
      <c r="C25" s="27" t="s">
        <v>27</v>
      </c>
      <c r="D25" s="24">
        <v>0</v>
      </c>
      <c r="E25" s="29">
        <v>0</v>
      </c>
      <c r="F25" s="29">
        <v>0</v>
      </c>
      <c r="G25" s="29">
        <v>0</v>
      </c>
      <c r="H25" s="29">
        <v>0</v>
      </c>
      <c r="I25" s="29">
        <v>0</v>
      </c>
      <c r="J25" s="29">
        <v>0</v>
      </c>
      <c r="K25" s="29">
        <v>0</v>
      </c>
      <c r="L25" s="29">
        <v>0</v>
      </c>
      <c r="M25" s="29">
        <v>0</v>
      </c>
      <c r="N25" s="29">
        <v>0</v>
      </c>
      <c r="O25" s="29">
        <v>0</v>
      </c>
      <c r="P25" s="29">
        <f t="shared" si="6"/>
        <v>0</v>
      </c>
      <c r="Q25" s="53"/>
      <c r="R25" s="53"/>
      <c r="S25" s="53"/>
      <c r="T25" s="53"/>
      <c r="U25" s="53"/>
      <c r="V25" s="53"/>
      <c r="W25" s="53"/>
      <c r="X25" s="53"/>
      <c r="Y25" s="53"/>
      <c r="Z25" s="53"/>
      <c r="AA25" s="53"/>
      <c r="AB25" s="53"/>
      <c r="AC25" s="53"/>
      <c r="AD25" s="54"/>
    </row>
    <row r="26" spans="2:30" s="56" customFormat="1" x14ac:dyDescent="0.25">
      <c r="B26" s="1"/>
      <c r="C26" s="23" t="s">
        <v>28</v>
      </c>
      <c r="D26" s="24">
        <v>0</v>
      </c>
      <c r="E26" s="24">
        <v>0</v>
      </c>
      <c r="F26" s="24">
        <v>1100000</v>
      </c>
      <c r="G26" s="24">
        <v>0</v>
      </c>
      <c r="H26" s="24">
        <v>0</v>
      </c>
      <c r="I26" s="24">
        <v>0</v>
      </c>
      <c r="J26" s="24">
        <v>0</v>
      </c>
      <c r="K26" s="24">
        <v>0</v>
      </c>
      <c r="L26" s="24">
        <v>0</v>
      </c>
      <c r="M26" s="24">
        <v>0</v>
      </c>
      <c r="N26" s="24">
        <v>0</v>
      </c>
      <c r="O26" s="24">
        <v>0</v>
      </c>
      <c r="P26" s="24">
        <f t="shared" si="6"/>
        <v>1100000</v>
      </c>
      <c r="Q26" s="53"/>
      <c r="R26" s="53"/>
      <c r="S26" s="53"/>
      <c r="T26" s="53"/>
      <c r="U26" s="53"/>
      <c r="V26" s="53"/>
      <c r="W26" s="53"/>
      <c r="X26" s="53"/>
      <c r="Y26" s="53"/>
      <c r="Z26" s="53"/>
      <c r="AA26" s="53"/>
      <c r="AB26" s="53"/>
      <c r="AC26" s="53"/>
      <c r="AD26" s="54"/>
    </row>
    <row r="27" spans="2:30" s="56" customFormat="1" ht="9.75" customHeight="1" x14ac:dyDescent="0.25">
      <c r="B27" s="1"/>
      <c r="C27" s="23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4"/>
      <c r="Q27" s="53"/>
      <c r="R27" s="53"/>
      <c r="S27" s="53"/>
      <c r="T27" s="53"/>
      <c r="U27" s="53"/>
      <c r="V27" s="53"/>
      <c r="W27" s="53"/>
      <c r="X27" s="53"/>
      <c r="Y27" s="53"/>
      <c r="Z27" s="53"/>
      <c r="AA27" s="53"/>
      <c r="AB27" s="53"/>
      <c r="AC27" s="53"/>
      <c r="AD27" s="54"/>
    </row>
    <row r="28" spans="2:30" s="56" customFormat="1" x14ac:dyDescent="0.25">
      <c r="B28" s="1"/>
      <c r="C28" s="21" t="s">
        <v>29</v>
      </c>
      <c r="D28" s="22">
        <f>SUM(D29:D30)</f>
        <v>0</v>
      </c>
      <c r="E28" s="22">
        <f t="shared" ref="E28:O28" si="7">SUM(E29:E30)</f>
        <v>0</v>
      </c>
      <c r="F28" s="22">
        <f t="shared" si="7"/>
        <v>95375629.712000012</v>
      </c>
      <c r="G28" s="22">
        <f t="shared" si="7"/>
        <v>0</v>
      </c>
      <c r="H28" s="22">
        <f t="shared" si="7"/>
        <v>0</v>
      </c>
      <c r="I28" s="22">
        <f t="shared" si="7"/>
        <v>0</v>
      </c>
      <c r="J28" s="22">
        <f t="shared" si="7"/>
        <v>0</v>
      </c>
      <c r="K28" s="22">
        <f t="shared" si="7"/>
        <v>0</v>
      </c>
      <c r="L28" s="22">
        <f t="shared" si="7"/>
        <v>0</v>
      </c>
      <c r="M28" s="22">
        <f t="shared" si="7"/>
        <v>0</v>
      </c>
      <c r="N28" s="22">
        <f t="shared" si="7"/>
        <v>0</v>
      </c>
      <c r="O28" s="22">
        <f t="shared" si="7"/>
        <v>0</v>
      </c>
      <c r="P28" s="22">
        <f>+P29+P30</f>
        <v>95375629.712000012</v>
      </c>
      <c r="Q28" s="53"/>
      <c r="R28" s="53"/>
      <c r="S28" s="53"/>
      <c r="T28" s="53"/>
      <c r="U28" s="53"/>
      <c r="V28" s="53"/>
      <c r="W28" s="53"/>
      <c r="X28" s="53"/>
      <c r="Y28" s="53"/>
      <c r="Z28" s="53"/>
      <c r="AA28" s="53"/>
      <c r="AB28" s="53"/>
      <c r="AC28" s="53"/>
      <c r="AD28" s="54"/>
    </row>
    <row r="29" spans="2:30" s="56" customFormat="1" x14ac:dyDescent="0.25">
      <c r="B29" s="1"/>
      <c r="C29" s="23" t="s">
        <v>30</v>
      </c>
      <c r="D29" s="24">
        <v>0</v>
      </c>
      <c r="E29" s="24">
        <v>0</v>
      </c>
      <c r="F29" s="24">
        <v>6400000</v>
      </c>
      <c r="G29" s="24">
        <v>0</v>
      </c>
      <c r="H29" s="24">
        <v>0</v>
      </c>
      <c r="I29" s="24">
        <v>0</v>
      </c>
      <c r="J29" s="24">
        <v>0</v>
      </c>
      <c r="K29" s="24">
        <v>0</v>
      </c>
      <c r="L29" s="24">
        <v>0</v>
      </c>
      <c r="M29" s="24">
        <v>0</v>
      </c>
      <c r="N29" s="24">
        <v>0</v>
      </c>
      <c r="O29" s="24">
        <v>0</v>
      </c>
      <c r="P29" s="24">
        <f>SUM(D29:O29)</f>
        <v>6400000</v>
      </c>
      <c r="Q29" s="53"/>
      <c r="R29" s="53"/>
      <c r="S29" s="53"/>
      <c r="T29" s="53"/>
      <c r="U29" s="53"/>
      <c r="V29" s="53"/>
      <c r="W29" s="53"/>
      <c r="X29" s="53"/>
      <c r="Y29" s="53"/>
      <c r="Z29" s="53"/>
      <c r="AA29" s="53"/>
      <c r="AB29" s="53"/>
      <c r="AC29" s="53"/>
      <c r="AD29" s="54"/>
    </row>
    <row r="30" spans="2:30" s="56" customFormat="1" x14ac:dyDescent="0.25">
      <c r="B30" s="1"/>
      <c r="C30" s="23" t="s">
        <v>31</v>
      </c>
      <c r="D30" s="24">
        <v>0</v>
      </c>
      <c r="E30" s="22">
        <v>0</v>
      </c>
      <c r="F30" s="22">
        <v>88975629.712000012</v>
      </c>
      <c r="G30" s="22">
        <v>0</v>
      </c>
      <c r="H30" s="22">
        <v>0</v>
      </c>
      <c r="I30" s="22">
        <v>0</v>
      </c>
      <c r="J30" s="24">
        <v>0</v>
      </c>
      <c r="K30" s="24">
        <v>0</v>
      </c>
      <c r="L30" s="22">
        <v>0</v>
      </c>
      <c r="M30" s="22">
        <v>0</v>
      </c>
      <c r="N30" s="22">
        <v>0</v>
      </c>
      <c r="O30" s="22">
        <v>0</v>
      </c>
      <c r="P30" s="24">
        <f t="shared" si="4"/>
        <v>88975629.712000012</v>
      </c>
      <c r="Q30" s="53"/>
      <c r="R30" s="53"/>
      <c r="S30" s="53"/>
      <c r="T30" s="53"/>
      <c r="U30" s="53"/>
      <c r="V30" s="53"/>
      <c r="W30" s="53"/>
      <c r="X30" s="53"/>
      <c r="Y30" s="53"/>
      <c r="Z30" s="53"/>
      <c r="AA30" s="53"/>
      <c r="AB30" s="53"/>
      <c r="AC30" s="53"/>
      <c r="AD30" s="54"/>
    </row>
    <row r="31" spans="2:30" s="56" customFormat="1" ht="6" customHeight="1" x14ac:dyDescent="0.25">
      <c r="B31" s="1"/>
      <c r="C31" s="23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4">
        <f t="shared" si="4"/>
        <v>0</v>
      </c>
      <c r="Q31" s="53"/>
      <c r="R31" s="53"/>
      <c r="S31" s="53"/>
      <c r="T31" s="53"/>
      <c r="U31" s="53"/>
      <c r="V31" s="53"/>
      <c r="W31" s="53"/>
      <c r="X31" s="53"/>
      <c r="Y31" s="53"/>
      <c r="Z31" s="53"/>
      <c r="AA31" s="53"/>
      <c r="AB31" s="53"/>
      <c r="AC31" s="53"/>
      <c r="AD31" s="54"/>
    </row>
    <row r="32" spans="2:30" s="56" customFormat="1" x14ac:dyDescent="0.25">
      <c r="B32" s="1"/>
      <c r="C32" s="21" t="s">
        <v>32</v>
      </c>
      <c r="D32" s="22">
        <v>0</v>
      </c>
      <c r="E32" s="22">
        <v>0</v>
      </c>
      <c r="F32" s="22">
        <v>0</v>
      </c>
      <c r="G32" s="22">
        <v>0</v>
      </c>
      <c r="H32" s="22">
        <v>0</v>
      </c>
      <c r="I32" s="22">
        <v>0</v>
      </c>
      <c r="J32" s="22">
        <v>0</v>
      </c>
      <c r="K32" s="22">
        <v>0</v>
      </c>
      <c r="L32" s="22">
        <v>0</v>
      </c>
      <c r="M32" s="22">
        <v>0</v>
      </c>
      <c r="N32" s="22">
        <v>0</v>
      </c>
      <c r="O32" s="22">
        <v>0</v>
      </c>
      <c r="P32" s="24">
        <f>SUM(D32:O32)</f>
        <v>0</v>
      </c>
      <c r="Q32" s="53"/>
      <c r="R32" s="53"/>
      <c r="S32" s="53"/>
      <c r="T32" s="53"/>
      <c r="U32" s="53"/>
      <c r="V32" s="53"/>
      <c r="W32" s="53"/>
      <c r="X32" s="53"/>
      <c r="Y32" s="53"/>
      <c r="Z32" s="53"/>
      <c r="AA32" s="53"/>
      <c r="AB32" s="53"/>
      <c r="AC32" s="53"/>
      <c r="AD32" s="54"/>
    </row>
    <row r="33" spans="2:30" s="56" customFormat="1" x14ac:dyDescent="0.25">
      <c r="B33" s="1"/>
      <c r="C33" s="21" t="s">
        <v>33</v>
      </c>
      <c r="D33" s="22">
        <v>0</v>
      </c>
      <c r="E33" s="22">
        <v>0</v>
      </c>
      <c r="F33" s="22">
        <v>0</v>
      </c>
      <c r="G33" s="22">
        <v>0</v>
      </c>
      <c r="H33" s="22">
        <v>0</v>
      </c>
      <c r="I33" s="22">
        <v>0</v>
      </c>
      <c r="J33" s="22">
        <v>0</v>
      </c>
      <c r="K33" s="22">
        <v>0</v>
      </c>
      <c r="L33" s="22">
        <v>0</v>
      </c>
      <c r="M33" s="22">
        <v>0</v>
      </c>
      <c r="N33" s="22">
        <v>0</v>
      </c>
      <c r="O33" s="22">
        <v>0</v>
      </c>
      <c r="P33" s="24">
        <f t="shared" si="4"/>
        <v>0</v>
      </c>
      <c r="Q33" s="53"/>
      <c r="R33" s="53"/>
      <c r="S33" s="53"/>
      <c r="T33" s="53"/>
      <c r="U33" s="53"/>
      <c r="V33" s="53"/>
      <c r="W33" s="53"/>
      <c r="X33" s="53"/>
      <c r="Y33" s="53"/>
      <c r="Z33" s="53"/>
      <c r="AA33" s="53"/>
      <c r="AB33" s="53"/>
      <c r="AC33" s="53"/>
      <c r="AD33" s="54"/>
    </row>
    <row r="34" spans="2:30" s="56" customFormat="1" x14ac:dyDescent="0.25">
      <c r="B34" s="1"/>
      <c r="C34" s="31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4"/>
      <c r="Q34" s="53"/>
      <c r="R34" s="53"/>
      <c r="S34" s="53"/>
      <c r="T34" s="53"/>
      <c r="U34" s="53"/>
      <c r="V34" s="53"/>
      <c r="W34" s="53"/>
      <c r="X34" s="53"/>
      <c r="Y34" s="53"/>
      <c r="Z34" s="53"/>
      <c r="AA34" s="53"/>
      <c r="AB34" s="53"/>
      <c r="AC34" s="53"/>
      <c r="AD34" s="54"/>
    </row>
    <row r="35" spans="2:30" s="56" customFormat="1" x14ac:dyDescent="0.25">
      <c r="B35" s="1"/>
      <c r="C35" s="32" t="s">
        <v>34</v>
      </c>
      <c r="D35" s="33">
        <f>D37+D46+D50+D51</f>
        <v>200000000</v>
      </c>
      <c r="E35" s="33">
        <f t="shared" ref="E35:O35" si="8">E37+E46+E50+E51</f>
        <v>2567762299.7126551</v>
      </c>
      <c r="F35" s="33">
        <f t="shared" si="8"/>
        <v>44396318.354000002</v>
      </c>
      <c r="G35" s="33">
        <f t="shared" si="8"/>
        <v>400000000</v>
      </c>
      <c r="H35" s="33">
        <f t="shared" si="8"/>
        <v>0</v>
      </c>
      <c r="I35" s="33">
        <f t="shared" si="8"/>
        <v>0</v>
      </c>
      <c r="J35" s="33">
        <f t="shared" si="8"/>
        <v>0</v>
      </c>
      <c r="K35" s="33">
        <f t="shared" si="8"/>
        <v>0</v>
      </c>
      <c r="L35" s="33">
        <f t="shared" si="8"/>
        <v>0</v>
      </c>
      <c r="M35" s="33">
        <f t="shared" si="8"/>
        <v>0</v>
      </c>
      <c r="N35" s="33">
        <f t="shared" si="8"/>
        <v>0</v>
      </c>
      <c r="O35" s="33">
        <f t="shared" si="8"/>
        <v>0</v>
      </c>
      <c r="P35" s="33">
        <f t="shared" ref="P35" si="9">+P37+P46+P50+P51</f>
        <v>3212158618.0666547</v>
      </c>
      <c r="Q35" s="53"/>
      <c r="R35" s="53"/>
      <c r="S35" s="53"/>
      <c r="T35" s="53"/>
      <c r="U35" s="53"/>
      <c r="V35" s="53"/>
      <c r="W35" s="53"/>
      <c r="X35" s="53"/>
      <c r="Y35" s="53"/>
      <c r="Z35" s="53"/>
      <c r="AA35" s="53"/>
      <c r="AB35" s="53"/>
      <c r="AC35" s="53"/>
      <c r="AD35" s="54"/>
    </row>
    <row r="36" spans="2:30" s="56" customFormat="1" x14ac:dyDescent="0.25">
      <c r="B36" s="1"/>
      <c r="C36" s="34" t="s">
        <v>35</v>
      </c>
      <c r="D36" s="35">
        <v>0</v>
      </c>
      <c r="E36" s="35">
        <v>4134874.26</v>
      </c>
      <c r="F36" s="35">
        <v>0</v>
      </c>
      <c r="G36" s="35">
        <v>1000000</v>
      </c>
      <c r="H36" s="35">
        <v>0</v>
      </c>
      <c r="I36" s="35">
        <v>0</v>
      </c>
      <c r="J36" s="35">
        <v>0</v>
      </c>
      <c r="K36" s="35">
        <v>0</v>
      </c>
      <c r="L36" s="35">
        <v>0</v>
      </c>
      <c r="M36" s="35">
        <v>0</v>
      </c>
      <c r="N36" s="35">
        <v>0</v>
      </c>
      <c r="O36" s="35">
        <v>0</v>
      </c>
      <c r="P36" s="35">
        <f t="shared" si="4"/>
        <v>5134874.26</v>
      </c>
      <c r="Q36" s="53"/>
      <c r="R36" s="53"/>
      <c r="S36" s="53"/>
      <c r="T36" s="53"/>
      <c r="U36" s="53"/>
      <c r="V36" s="53"/>
      <c r="W36" s="53"/>
      <c r="X36" s="53"/>
      <c r="Y36" s="53"/>
      <c r="Z36" s="53"/>
      <c r="AA36" s="53"/>
      <c r="AB36" s="53"/>
      <c r="AC36" s="53"/>
      <c r="AD36" s="54"/>
    </row>
    <row r="37" spans="2:30" s="56" customFormat="1" x14ac:dyDescent="0.25">
      <c r="B37" s="1"/>
      <c r="C37" s="21" t="str">
        <f>C19</f>
        <v>Organismos Multilaterales</v>
      </c>
      <c r="D37" s="22">
        <f>SUM(D38:D44)</f>
        <v>200000000</v>
      </c>
      <c r="E37" s="22">
        <f t="shared" ref="E37:O37" si="10">SUM(E38:E44)</f>
        <v>29337528.300000001</v>
      </c>
      <c r="F37" s="22">
        <f t="shared" si="10"/>
        <v>0</v>
      </c>
      <c r="G37" s="22">
        <f t="shared" si="10"/>
        <v>400000000</v>
      </c>
      <c r="H37" s="22">
        <f t="shared" si="10"/>
        <v>0</v>
      </c>
      <c r="I37" s="22">
        <f t="shared" si="10"/>
        <v>0</v>
      </c>
      <c r="J37" s="22">
        <f t="shared" si="10"/>
        <v>0</v>
      </c>
      <c r="K37" s="22">
        <f t="shared" si="10"/>
        <v>0</v>
      </c>
      <c r="L37" s="22">
        <f t="shared" si="10"/>
        <v>0</v>
      </c>
      <c r="M37" s="22">
        <f t="shared" si="10"/>
        <v>0</v>
      </c>
      <c r="N37" s="22">
        <f t="shared" si="10"/>
        <v>0</v>
      </c>
      <c r="O37" s="22">
        <f t="shared" si="10"/>
        <v>0</v>
      </c>
      <c r="P37" s="28">
        <f>SUM(P38:P44)</f>
        <v>629337528.29999995</v>
      </c>
      <c r="Q37" s="53"/>
      <c r="R37" s="53"/>
      <c r="S37" s="53"/>
      <c r="T37" s="53"/>
      <c r="U37" s="53"/>
      <c r="V37" s="53"/>
      <c r="W37" s="53"/>
      <c r="X37" s="53"/>
      <c r="Y37" s="53"/>
      <c r="Z37" s="53"/>
      <c r="AA37" s="53"/>
      <c r="AB37" s="53"/>
      <c r="AC37" s="53"/>
      <c r="AD37" s="54"/>
    </row>
    <row r="38" spans="2:30" s="56" customFormat="1" x14ac:dyDescent="0.25">
      <c r="B38" s="1"/>
      <c r="C38" s="23" t="s">
        <v>22</v>
      </c>
      <c r="D38" s="24">
        <v>0</v>
      </c>
      <c r="E38" s="24">
        <v>0</v>
      </c>
      <c r="F38" s="24">
        <v>0</v>
      </c>
      <c r="G38" s="24">
        <v>0</v>
      </c>
      <c r="H38" s="24">
        <v>0</v>
      </c>
      <c r="I38" s="24">
        <v>0</v>
      </c>
      <c r="J38" s="24">
        <v>0</v>
      </c>
      <c r="K38" s="24">
        <v>0</v>
      </c>
      <c r="L38" s="24">
        <v>0</v>
      </c>
      <c r="M38" s="24">
        <v>0</v>
      </c>
      <c r="N38" s="24">
        <v>0</v>
      </c>
      <c r="O38" s="24">
        <v>0</v>
      </c>
      <c r="P38" s="22">
        <f t="shared" si="4"/>
        <v>0</v>
      </c>
      <c r="Q38" s="53"/>
      <c r="R38" s="53"/>
      <c r="S38" s="53"/>
      <c r="T38" s="53"/>
      <c r="U38" s="53"/>
      <c r="V38" s="53"/>
      <c r="W38" s="53"/>
      <c r="X38" s="53"/>
      <c r="Y38" s="53"/>
      <c r="Z38" s="53"/>
      <c r="AA38" s="53"/>
      <c r="AB38" s="53"/>
      <c r="AC38" s="53"/>
      <c r="AD38" s="54"/>
    </row>
    <row r="39" spans="2:30" s="56" customFormat="1" x14ac:dyDescent="0.25">
      <c r="B39" s="1"/>
      <c r="C39" s="23" t="s">
        <v>23</v>
      </c>
      <c r="D39" s="24">
        <v>200000000</v>
      </c>
      <c r="E39" s="24">
        <v>18258443</v>
      </c>
      <c r="F39" s="24">
        <v>0</v>
      </c>
      <c r="G39" s="24">
        <v>0</v>
      </c>
      <c r="H39" s="24">
        <v>0</v>
      </c>
      <c r="I39" s="24">
        <v>0</v>
      </c>
      <c r="J39" s="24">
        <v>0</v>
      </c>
      <c r="K39" s="26">
        <v>0</v>
      </c>
      <c r="L39" s="24">
        <v>0</v>
      </c>
      <c r="M39" s="24">
        <v>0</v>
      </c>
      <c r="N39" s="24">
        <v>0</v>
      </c>
      <c r="O39" s="24">
        <v>0</v>
      </c>
      <c r="P39" s="24">
        <f t="shared" si="4"/>
        <v>218258443</v>
      </c>
      <c r="Q39" s="53"/>
      <c r="R39" s="53"/>
      <c r="S39" s="53"/>
      <c r="T39" s="53"/>
      <c r="U39" s="53"/>
      <c r="V39" s="53"/>
      <c r="W39" s="53"/>
      <c r="X39" s="53"/>
      <c r="Y39" s="53"/>
      <c r="Z39" s="53"/>
      <c r="AA39" s="53"/>
      <c r="AB39" s="53"/>
      <c r="AC39" s="53"/>
      <c r="AD39" s="54"/>
    </row>
    <row r="40" spans="2:30" s="56" customFormat="1" x14ac:dyDescent="0.25">
      <c r="B40" s="1"/>
      <c r="C40" s="23" t="s">
        <v>24</v>
      </c>
      <c r="D40" s="24">
        <v>0</v>
      </c>
      <c r="E40" s="24">
        <v>11079085.300000001</v>
      </c>
      <c r="F40" s="24">
        <v>0</v>
      </c>
      <c r="G40" s="24">
        <v>400000000</v>
      </c>
      <c r="H40" s="24">
        <v>0</v>
      </c>
      <c r="I40" s="24">
        <v>0</v>
      </c>
      <c r="J40" s="24">
        <v>0</v>
      </c>
      <c r="K40" s="24">
        <v>0</v>
      </c>
      <c r="L40" s="24">
        <v>0</v>
      </c>
      <c r="M40" s="24">
        <v>0</v>
      </c>
      <c r="N40" s="24">
        <v>0</v>
      </c>
      <c r="O40" s="24">
        <v>0</v>
      </c>
      <c r="P40" s="24">
        <f t="shared" si="4"/>
        <v>411079085.30000001</v>
      </c>
      <c r="Q40" s="53"/>
      <c r="R40" s="53"/>
      <c r="S40" s="53"/>
      <c r="T40" s="53"/>
      <c r="U40" s="53"/>
      <c r="V40" s="53"/>
      <c r="W40" s="53"/>
      <c r="X40" s="53"/>
      <c r="Y40" s="53"/>
      <c r="Z40" s="53"/>
      <c r="AA40" s="53"/>
      <c r="AB40" s="53"/>
      <c r="AC40" s="53"/>
      <c r="AD40" s="54"/>
    </row>
    <row r="41" spans="2:30" s="56" customFormat="1" x14ac:dyDescent="0.25">
      <c r="B41" s="1"/>
      <c r="C41" s="23" t="s">
        <v>25</v>
      </c>
      <c r="D41" s="24">
        <v>0</v>
      </c>
      <c r="E41" s="24">
        <v>0</v>
      </c>
      <c r="F41" s="24">
        <v>0</v>
      </c>
      <c r="G41" s="24">
        <v>0</v>
      </c>
      <c r="H41" s="24">
        <v>0</v>
      </c>
      <c r="I41" s="24">
        <v>0</v>
      </c>
      <c r="J41" s="24">
        <v>0</v>
      </c>
      <c r="K41" s="24">
        <v>0</v>
      </c>
      <c r="L41" s="24">
        <v>0</v>
      </c>
      <c r="M41" s="24">
        <v>0</v>
      </c>
      <c r="N41" s="24">
        <v>0</v>
      </c>
      <c r="O41" s="24">
        <v>0</v>
      </c>
      <c r="P41" s="24">
        <f t="shared" si="4"/>
        <v>0</v>
      </c>
      <c r="Q41" s="53"/>
      <c r="R41" s="53"/>
      <c r="S41" s="53"/>
      <c r="T41" s="53"/>
      <c r="U41" s="53"/>
      <c r="V41" s="53"/>
      <c r="W41" s="53"/>
      <c r="X41" s="53"/>
      <c r="Y41" s="53"/>
      <c r="Z41" s="53"/>
      <c r="AA41" s="53"/>
      <c r="AB41" s="53"/>
      <c r="AC41" s="53"/>
      <c r="AD41" s="54"/>
    </row>
    <row r="42" spans="2:30" s="56" customFormat="1" x14ac:dyDescent="0.25">
      <c r="B42" s="1"/>
      <c r="C42" s="23" t="s">
        <v>26</v>
      </c>
      <c r="D42" s="24">
        <v>0</v>
      </c>
      <c r="E42" s="24">
        <v>0</v>
      </c>
      <c r="F42" s="24">
        <v>0</v>
      </c>
      <c r="G42" s="24">
        <v>0</v>
      </c>
      <c r="H42" s="24">
        <v>0</v>
      </c>
      <c r="I42" s="24">
        <v>0</v>
      </c>
      <c r="J42" s="24">
        <v>0</v>
      </c>
      <c r="K42" s="24">
        <v>0</v>
      </c>
      <c r="L42" s="24">
        <v>0</v>
      </c>
      <c r="M42" s="24">
        <v>0</v>
      </c>
      <c r="N42" s="24">
        <v>0</v>
      </c>
      <c r="O42" s="24">
        <v>0</v>
      </c>
      <c r="P42" s="24">
        <f t="shared" si="4"/>
        <v>0</v>
      </c>
      <c r="Q42" s="53"/>
      <c r="R42" s="53"/>
      <c r="S42" s="53"/>
      <c r="T42" s="53"/>
      <c r="U42" s="53"/>
      <c r="V42" s="53"/>
      <c r="W42" s="53"/>
      <c r="X42" s="53"/>
      <c r="Y42" s="53"/>
      <c r="Z42" s="53"/>
      <c r="AA42" s="53"/>
      <c r="AB42" s="53"/>
      <c r="AC42" s="53"/>
      <c r="AD42" s="54"/>
    </row>
    <row r="43" spans="2:30" s="56" customFormat="1" x14ac:dyDescent="0.25">
      <c r="B43" s="1"/>
      <c r="C43" s="23" t="s">
        <v>27</v>
      </c>
      <c r="D43" s="24">
        <v>0</v>
      </c>
      <c r="E43" s="24">
        <v>0</v>
      </c>
      <c r="F43" s="24">
        <v>0</v>
      </c>
      <c r="G43" s="24">
        <v>0</v>
      </c>
      <c r="H43" s="24">
        <v>0</v>
      </c>
      <c r="I43" s="24">
        <v>0</v>
      </c>
      <c r="J43" s="24">
        <v>0</v>
      </c>
      <c r="K43" s="24">
        <v>0</v>
      </c>
      <c r="L43" s="24">
        <v>0</v>
      </c>
      <c r="M43" s="24">
        <v>0</v>
      </c>
      <c r="N43" s="24">
        <v>0</v>
      </c>
      <c r="O43" s="24">
        <v>0</v>
      </c>
      <c r="P43" s="24">
        <f t="shared" si="4"/>
        <v>0</v>
      </c>
      <c r="Q43" s="53"/>
      <c r="R43" s="53"/>
      <c r="S43" s="53"/>
      <c r="T43" s="53"/>
      <c r="U43" s="53"/>
      <c r="V43" s="53"/>
      <c r="W43" s="53"/>
      <c r="X43" s="53"/>
      <c r="Y43" s="53"/>
      <c r="Z43" s="53"/>
      <c r="AA43" s="53"/>
      <c r="AB43" s="53"/>
      <c r="AC43" s="53"/>
      <c r="AD43" s="54"/>
    </row>
    <row r="44" spans="2:30" s="56" customFormat="1" x14ac:dyDescent="0.25">
      <c r="B44" s="1"/>
      <c r="C44" s="23" t="s">
        <v>28</v>
      </c>
      <c r="D44" s="24">
        <v>0</v>
      </c>
      <c r="E44" s="24">
        <v>0</v>
      </c>
      <c r="F44" s="24">
        <v>0</v>
      </c>
      <c r="G44" s="24">
        <v>0</v>
      </c>
      <c r="H44" s="24">
        <v>0</v>
      </c>
      <c r="I44" s="24">
        <v>0</v>
      </c>
      <c r="J44" s="24">
        <v>0</v>
      </c>
      <c r="K44" s="24">
        <v>0</v>
      </c>
      <c r="L44" s="24">
        <v>0</v>
      </c>
      <c r="M44" s="24">
        <v>0</v>
      </c>
      <c r="N44" s="24">
        <v>0</v>
      </c>
      <c r="O44" s="24">
        <v>0</v>
      </c>
      <c r="P44" s="22">
        <f t="shared" si="4"/>
        <v>0</v>
      </c>
      <c r="Q44" s="53"/>
      <c r="R44" s="53"/>
      <c r="S44" s="53"/>
      <c r="T44" s="53"/>
      <c r="U44" s="53"/>
      <c r="V44" s="53"/>
      <c r="W44" s="53"/>
      <c r="X44" s="53"/>
      <c r="Y44" s="53"/>
      <c r="Z44" s="53"/>
      <c r="AA44" s="53"/>
      <c r="AB44" s="53"/>
      <c r="AC44" s="53"/>
      <c r="AD44" s="54"/>
    </row>
    <row r="45" spans="2:30" s="56" customFormat="1" ht="6" customHeight="1" x14ac:dyDescent="0.25">
      <c r="B45" s="1"/>
      <c r="C45" s="23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53"/>
      <c r="R45" s="53"/>
      <c r="S45" s="53"/>
      <c r="T45" s="53"/>
      <c r="U45" s="53"/>
      <c r="V45" s="53"/>
      <c r="W45" s="53"/>
      <c r="X45" s="53"/>
      <c r="Y45" s="53"/>
      <c r="Z45" s="53"/>
      <c r="AA45" s="53"/>
      <c r="AB45" s="53"/>
      <c r="AC45" s="53"/>
      <c r="AD45" s="54"/>
    </row>
    <row r="46" spans="2:30" s="56" customFormat="1" x14ac:dyDescent="0.25">
      <c r="B46" s="1"/>
      <c r="C46" s="21" t="str">
        <f>C28</f>
        <v>Organismos Bilaterales</v>
      </c>
      <c r="D46" s="22">
        <f>SUM(D47:D48)</f>
        <v>0</v>
      </c>
      <c r="E46" s="22">
        <f t="shared" ref="E46:O46" si="11">SUM(E47:E48)</f>
        <v>0</v>
      </c>
      <c r="F46" s="22">
        <f t="shared" si="11"/>
        <v>0</v>
      </c>
      <c r="G46" s="22">
        <f t="shared" si="11"/>
        <v>0</v>
      </c>
      <c r="H46" s="22">
        <f t="shared" si="11"/>
        <v>0</v>
      </c>
      <c r="I46" s="22">
        <f t="shared" si="11"/>
        <v>0</v>
      </c>
      <c r="J46" s="22">
        <f t="shared" si="11"/>
        <v>0</v>
      </c>
      <c r="K46" s="22">
        <f t="shared" si="11"/>
        <v>0</v>
      </c>
      <c r="L46" s="22">
        <f t="shared" si="11"/>
        <v>0</v>
      </c>
      <c r="M46" s="22">
        <f t="shared" si="11"/>
        <v>0</v>
      </c>
      <c r="N46" s="22">
        <f t="shared" si="11"/>
        <v>0</v>
      </c>
      <c r="O46" s="22">
        <f t="shared" si="11"/>
        <v>0</v>
      </c>
      <c r="P46" s="22">
        <f t="shared" ref="P46" si="12">+P47+P48</f>
        <v>0</v>
      </c>
      <c r="Q46" s="53"/>
      <c r="R46" s="53"/>
      <c r="S46" s="53"/>
      <c r="T46" s="53"/>
      <c r="U46" s="53"/>
      <c r="V46" s="53"/>
      <c r="W46" s="53"/>
      <c r="X46" s="53"/>
      <c r="Y46" s="53"/>
      <c r="Z46" s="53"/>
      <c r="AA46" s="53"/>
      <c r="AB46" s="53"/>
      <c r="AC46" s="53"/>
      <c r="AD46" s="54"/>
    </row>
    <row r="47" spans="2:30" s="56" customFormat="1" x14ac:dyDescent="0.25">
      <c r="B47" s="1"/>
      <c r="C47" s="23" t="s">
        <v>30</v>
      </c>
      <c r="D47" s="24">
        <v>0</v>
      </c>
      <c r="E47" s="24">
        <v>0</v>
      </c>
      <c r="F47" s="24">
        <v>0</v>
      </c>
      <c r="G47" s="24">
        <v>0</v>
      </c>
      <c r="H47" s="24">
        <v>0</v>
      </c>
      <c r="I47" s="24">
        <v>0</v>
      </c>
      <c r="J47" s="24">
        <v>0</v>
      </c>
      <c r="K47" s="24">
        <v>0</v>
      </c>
      <c r="L47" s="24">
        <v>0</v>
      </c>
      <c r="M47" s="24">
        <v>0</v>
      </c>
      <c r="N47" s="24">
        <v>0</v>
      </c>
      <c r="O47" s="24">
        <v>0</v>
      </c>
      <c r="P47" s="24">
        <f t="shared" si="4"/>
        <v>0</v>
      </c>
      <c r="Q47" s="53"/>
      <c r="R47" s="53"/>
      <c r="S47" s="53"/>
      <c r="T47" s="53"/>
      <c r="U47" s="53"/>
      <c r="V47" s="53"/>
      <c r="W47" s="53"/>
      <c r="X47" s="53"/>
      <c r="Y47" s="53"/>
      <c r="Z47" s="53"/>
      <c r="AA47" s="53"/>
      <c r="AB47" s="53"/>
      <c r="AC47" s="53"/>
      <c r="AD47" s="54"/>
    </row>
    <row r="48" spans="2:30" s="56" customFormat="1" x14ac:dyDescent="0.25">
      <c r="B48" s="1"/>
      <c r="C48" s="23" t="s">
        <v>31</v>
      </c>
      <c r="D48" s="24">
        <v>0</v>
      </c>
      <c r="E48" s="24">
        <v>0</v>
      </c>
      <c r="F48" s="24">
        <v>0</v>
      </c>
      <c r="G48" s="24">
        <v>0</v>
      </c>
      <c r="H48" s="24">
        <v>0</v>
      </c>
      <c r="I48" s="24">
        <v>0</v>
      </c>
      <c r="J48" s="24">
        <v>0</v>
      </c>
      <c r="K48" s="24">
        <v>0</v>
      </c>
      <c r="L48" s="24">
        <v>0</v>
      </c>
      <c r="M48" s="24">
        <v>0</v>
      </c>
      <c r="N48" s="24">
        <v>0</v>
      </c>
      <c r="O48" s="24">
        <v>0</v>
      </c>
      <c r="P48" s="24">
        <f t="shared" si="4"/>
        <v>0</v>
      </c>
      <c r="Q48" s="53"/>
      <c r="R48" s="53"/>
      <c r="S48" s="53"/>
      <c r="T48" s="53"/>
      <c r="U48" s="53"/>
      <c r="V48" s="53"/>
      <c r="W48" s="53"/>
      <c r="X48" s="53"/>
      <c r="Y48" s="53"/>
      <c r="Z48" s="53"/>
      <c r="AA48" s="53"/>
      <c r="AB48" s="53"/>
      <c r="AC48" s="53"/>
      <c r="AD48" s="54"/>
    </row>
    <row r="49" spans="2:30" s="56" customFormat="1" ht="6.75" customHeight="1" x14ac:dyDescent="0.25">
      <c r="B49" s="1"/>
      <c r="C49" s="23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2"/>
      <c r="Q49" s="53"/>
      <c r="R49" s="53"/>
      <c r="S49" s="53"/>
      <c r="T49" s="53"/>
      <c r="U49" s="53"/>
      <c r="V49" s="53"/>
      <c r="W49" s="53"/>
      <c r="X49" s="53"/>
      <c r="Y49" s="53"/>
      <c r="Z49" s="53"/>
      <c r="AA49" s="53"/>
      <c r="AB49" s="53"/>
      <c r="AC49" s="53"/>
      <c r="AD49" s="54"/>
    </row>
    <row r="50" spans="2:30" s="56" customFormat="1" x14ac:dyDescent="0.25">
      <c r="B50" s="1"/>
      <c r="C50" s="21" t="str">
        <f>C32</f>
        <v>Banca Comercial</v>
      </c>
      <c r="D50" s="24">
        <v>0</v>
      </c>
      <c r="E50" s="24">
        <v>0</v>
      </c>
      <c r="F50" s="24">
        <v>44396318.354000002</v>
      </c>
      <c r="G50" s="24">
        <v>0</v>
      </c>
      <c r="H50" s="24">
        <v>0</v>
      </c>
      <c r="I50" s="24">
        <v>0</v>
      </c>
      <c r="J50" s="24">
        <v>0</v>
      </c>
      <c r="K50" s="24">
        <v>0</v>
      </c>
      <c r="L50" s="24">
        <v>0</v>
      </c>
      <c r="M50" s="24">
        <v>0</v>
      </c>
      <c r="N50" s="24">
        <v>0</v>
      </c>
      <c r="O50" s="24">
        <v>0</v>
      </c>
      <c r="P50" s="22">
        <f>SUM(D50:O50)</f>
        <v>44396318.354000002</v>
      </c>
      <c r="Q50" s="53"/>
      <c r="R50" s="53"/>
      <c r="S50" s="53"/>
      <c r="T50" s="53"/>
      <c r="U50" s="53"/>
      <c r="V50" s="53"/>
      <c r="W50" s="53"/>
      <c r="X50" s="53"/>
      <c r="Y50" s="53"/>
      <c r="Z50" s="53"/>
      <c r="AA50" s="53"/>
      <c r="AB50" s="53"/>
      <c r="AC50" s="53"/>
      <c r="AD50" s="54"/>
    </row>
    <row r="51" spans="2:30" s="56" customFormat="1" x14ac:dyDescent="0.25">
      <c r="B51" s="1" t="s">
        <v>42</v>
      </c>
      <c r="C51" s="21" t="str">
        <f>C33</f>
        <v>Bonos Globales</v>
      </c>
      <c r="D51" s="24">
        <v>0</v>
      </c>
      <c r="E51" s="24">
        <v>2538424771.4126549</v>
      </c>
      <c r="F51" s="24">
        <v>0</v>
      </c>
      <c r="G51" s="24">
        <v>0</v>
      </c>
      <c r="H51" s="24">
        <v>0</v>
      </c>
      <c r="I51" s="24">
        <v>0</v>
      </c>
      <c r="J51" s="24">
        <v>0</v>
      </c>
      <c r="K51" s="24">
        <v>0</v>
      </c>
      <c r="L51" s="24">
        <v>0</v>
      </c>
      <c r="M51" s="24">
        <v>0</v>
      </c>
      <c r="N51" s="24">
        <v>0</v>
      </c>
      <c r="O51" s="24">
        <v>0</v>
      </c>
      <c r="P51" s="22">
        <f t="shared" si="4"/>
        <v>2538424771.4126549</v>
      </c>
      <c r="Q51" s="53"/>
      <c r="R51" s="53"/>
      <c r="S51" s="53"/>
      <c r="T51" s="53"/>
      <c r="U51" s="53"/>
      <c r="V51" s="53"/>
      <c r="W51" s="53"/>
      <c r="X51" s="53"/>
      <c r="Y51" s="53"/>
      <c r="Z51" s="53"/>
      <c r="AA51" s="53"/>
      <c r="AB51" s="53"/>
      <c r="AC51" s="53"/>
      <c r="AD51" s="54"/>
    </row>
    <row r="52" spans="2:30" s="56" customFormat="1" ht="3.75" customHeight="1" thickBot="1" x14ac:dyDescent="0.3">
      <c r="B52" s="1"/>
      <c r="C52" s="58"/>
      <c r="D52" s="59"/>
      <c r="E52" s="59"/>
      <c r="F52" s="59"/>
      <c r="G52" s="59"/>
      <c r="H52" s="59"/>
      <c r="I52" s="59"/>
      <c r="J52" s="59"/>
      <c r="K52" s="59"/>
      <c r="L52" s="59"/>
      <c r="M52" s="59"/>
      <c r="N52" s="59"/>
      <c r="O52" s="59"/>
      <c r="P52" s="60">
        <f t="shared" si="4"/>
        <v>0</v>
      </c>
    </row>
    <row r="53" spans="2:30" s="56" customFormat="1" ht="15.75" thickTop="1" x14ac:dyDescent="0.25">
      <c r="B53" s="1"/>
      <c r="C53" s="61"/>
      <c r="D53" s="62"/>
      <c r="E53" s="62"/>
      <c r="F53" s="62"/>
      <c r="G53" s="62"/>
      <c r="H53" s="62"/>
      <c r="I53" s="62"/>
      <c r="J53" s="62"/>
      <c r="K53" s="62"/>
      <c r="L53" s="62"/>
      <c r="M53" s="62"/>
      <c r="N53" s="62"/>
      <c r="O53" s="62"/>
      <c r="P53" s="63"/>
    </row>
    <row r="54" spans="2:30" s="56" customFormat="1" x14ac:dyDescent="0.25">
      <c r="B54" s="1"/>
      <c r="C54" s="40" t="s">
        <v>36</v>
      </c>
      <c r="D54" s="64"/>
      <c r="E54" s="64"/>
      <c r="F54" s="64"/>
      <c r="G54" s="64"/>
      <c r="H54" s="64"/>
      <c r="I54" s="64"/>
      <c r="J54" s="64"/>
      <c r="K54" s="64"/>
      <c r="L54" s="64"/>
      <c r="M54" s="64"/>
      <c r="N54" s="64"/>
      <c r="O54" s="64"/>
      <c r="P54" s="65"/>
    </row>
    <row r="55" spans="2:30" s="2" customFormat="1" ht="15.75" customHeight="1" x14ac:dyDescent="0.25">
      <c r="B55" s="44"/>
      <c r="C55" s="66" t="s">
        <v>37</v>
      </c>
      <c r="D55" s="66"/>
      <c r="E55" s="66"/>
      <c r="F55" s="66"/>
      <c r="G55" s="66"/>
      <c r="H55" s="66"/>
      <c r="I55" s="66"/>
      <c r="J55" s="66"/>
      <c r="K55" s="66"/>
      <c r="L55" s="66"/>
      <c r="M55" s="66"/>
      <c r="N55" s="66"/>
      <c r="O55" s="66"/>
      <c r="P55" s="66"/>
    </row>
    <row r="56" spans="2:30" s="2" customFormat="1" ht="15" customHeight="1" x14ac:dyDescent="0.25">
      <c r="B56" s="44"/>
      <c r="C56" s="66" t="s">
        <v>43</v>
      </c>
      <c r="D56" s="66"/>
      <c r="E56" s="66"/>
      <c r="F56" s="66"/>
      <c r="G56" s="66"/>
      <c r="H56" s="66"/>
      <c r="I56" s="66"/>
      <c r="J56" s="66"/>
      <c r="K56" s="66"/>
      <c r="L56" s="66"/>
      <c r="M56" s="66"/>
      <c r="N56" s="66"/>
      <c r="O56" s="66"/>
      <c r="P56" s="66"/>
    </row>
    <row r="57" spans="2:30" s="2" customFormat="1" ht="15" customHeight="1" x14ac:dyDescent="0.25">
      <c r="B57" s="45"/>
      <c r="C57" s="42" t="s">
        <v>44</v>
      </c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</row>
    <row r="58" spans="2:30" x14ac:dyDescent="0.25">
      <c r="C58" s="42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</row>
  </sheetData>
  <mergeCells count="7">
    <mergeCell ref="C56:P56"/>
    <mergeCell ref="C8:P8"/>
    <mergeCell ref="C9:P9"/>
    <mergeCell ref="C10:P10"/>
    <mergeCell ref="C12:P12"/>
    <mergeCell ref="C13:P13"/>
    <mergeCell ref="C55:P55"/>
  </mergeCells>
  <printOptions horizontalCentered="1"/>
  <pageMargins left="0.23" right="0.2" top="0.27" bottom="0.33" header="0.3" footer="0.3"/>
  <pageSetup scale="48" orientation="portrait" r:id="rId1"/>
  <ignoredErrors>
    <ignoredError sqref="P19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En RD$</vt:lpstr>
      <vt:lpstr>En US$</vt:lpstr>
      <vt:lpstr>'En RD$'!Print_Area</vt:lpstr>
      <vt:lpstr>'En US$'!Print_Area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Enriquillo Manuel Duvergé García</dc:creator>
  <cp:lastModifiedBy>Pedro Manuel Joaquin Federico</cp:lastModifiedBy>
  <dcterms:created xsi:type="dcterms:W3CDTF">2025-06-18T15:23:38Z</dcterms:created>
  <dcterms:modified xsi:type="dcterms:W3CDTF">2025-06-20T21:44:14Z</dcterms:modified>
</cp:coreProperties>
</file>